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Marketing Schools &amp; SKU\2018-2019\SEPDS\"/>
    </mc:Choice>
  </mc:AlternateContent>
  <bookViews>
    <workbookView xWindow="480" yWindow="75" windowWidth="11355" windowHeight="7935"/>
  </bookViews>
  <sheets>
    <sheet name="Simplot NOI Calculator" sheetId="2" r:id="rId1"/>
  </sheets>
  <externalReferences>
    <externalReference r:id="rId2"/>
  </externalReferences>
  <definedNames>
    <definedName name="_xlnm._FilterDatabase" localSheetId="0" hidden="1">'Simplot NOI Calculator'!$A$29:$M$88</definedName>
  </definedNames>
  <calcPr calcId="162913"/>
</workbook>
</file>

<file path=xl/calcChain.xml><?xml version="1.0" encoding="utf-8"?>
<calcChain xmlns="http://schemas.openxmlformats.org/spreadsheetml/2006/main">
  <c r="G46" i="2" l="1"/>
  <c r="H46" i="2" s="1"/>
  <c r="I46" i="2" s="1"/>
  <c r="G47" i="2"/>
  <c r="H47" i="2" s="1"/>
  <c r="I47" i="2" s="1"/>
  <c r="G45" i="2"/>
  <c r="H45" i="2" s="1"/>
  <c r="I45" i="2" s="1"/>
  <c r="G44" i="2"/>
  <c r="H44" i="2" s="1"/>
  <c r="I44" i="2" s="1"/>
  <c r="G43" i="2"/>
  <c r="H43" i="2" s="1"/>
  <c r="I43" i="2" s="1"/>
  <c r="G42" i="2"/>
  <c r="H42" i="2" s="1"/>
  <c r="I42" i="2" s="1"/>
  <c r="G41" i="2"/>
  <c r="H41" i="2" s="1"/>
  <c r="I41" i="2" s="1"/>
  <c r="G40" i="2"/>
  <c r="H40" i="2" s="1"/>
  <c r="I40" i="2" s="1"/>
  <c r="M41" i="2" l="1"/>
  <c r="K41" i="2"/>
  <c r="K44" i="2"/>
  <c r="M44" i="2"/>
  <c r="K40" i="2"/>
  <c r="M40" i="2"/>
  <c r="M45" i="2"/>
  <c r="K45" i="2"/>
  <c r="M43" i="2"/>
  <c r="K43" i="2"/>
  <c r="M46" i="2"/>
  <c r="K46" i="2"/>
  <c r="M42" i="2"/>
  <c r="K42" i="2"/>
  <c r="M47" i="2"/>
  <c r="K47" i="2"/>
  <c r="G76" i="2"/>
  <c r="H76" i="2" s="1"/>
  <c r="I76" i="2" s="1"/>
  <c r="M76" i="2" s="1"/>
  <c r="K76" i="2" l="1"/>
  <c r="G37" i="2"/>
  <c r="H37" i="2" s="1"/>
  <c r="I37" i="2" s="1"/>
  <c r="G38" i="2"/>
  <c r="H38" i="2" s="1"/>
  <c r="I38" i="2" s="1"/>
  <c r="G39" i="2"/>
  <c r="H39" i="2" s="1"/>
  <c r="I39" i="2" s="1"/>
  <c r="M38" i="2" l="1"/>
  <c r="K38" i="2"/>
  <c r="M39" i="2"/>
  <c r="K39" i="2"/>
  <c r="M37" i="2"/>
  <c r="K37" i="2"/>
  <c r="C16" i="2" l="1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D15" i="2"/>
  <c r="C15" i="2"/>
  <c r="G16" i="2" l="1"/>
  <c r="H16" i="2" s="1"/>
  <c r="I16" i="2" s="1"/>
  <c r="G17" i="2"/>
  <c r="H17" i="2" s="1"/>
  <c r="I17" i="2" s="1"/>
  <c r="M17" i="2" s="1"/>
  <c r="G18" i="2"/>
  <c r="H18" i="2" s="1"/>
  <c r="I18" i="2" s="1"/>
  <c r="M18" i="2" s="1"/>
  <c r="G19" i="2"/>
  <c r="H19" i="2" s="1"/>
  <c r="I19" i="2" s="1"/>
  <c r="M19" i="2" s="1"/>
  <c r="G20" i="2"/>
  <c r="H20" i="2" s="1"/>
  <c r="I20" i="2" s="1"/>
  <c r="M20" i="2" s="1"/>
  <c r="G21" i="2"/>
  <c r="H21" i="2" s="1"/>
  <c r="I21" i="2" s="1"/>
  <c r="M21" i="2" s="1"/>
  <c r="G22" i="2"/>
  <c r="H22" i="2" s="1"/>
  <c r="I22" i="2" s="1"/>
  <c r="M22" i="2" s="1"/>
  <c r="G36" i="2"/>
  <c r="H36" i="2" s="1"/>
  <c r="I36" i="2" s="1"/>
  <c r="K36" i="2" s="1"/>
  <c r="G35" i="2"/>
  <c r="H35" i="2" s="1"/>
  <c r="I35" i="2" s="1"/>
  <c r="M35" i="2" s="1"/>
  <c r="G34" i="2"/>
  <c r="H34" i="2" s="1"/>
  <c r="I34" i="2" s="1"/>
  <c r="K34" i="2" s="1"/>
  <c r="G85" i="2"/>
  <c r="H85" i="2" s="1"/>
  <c r="I85" i="2" s="1"/>
  <c r="K85" i="2" s="1"/>
  <c r="G84" i="2"/>
  <c r="H84" i="2" s="1"/>
  <c r="I84" i="2" s="1"/>
  <c r="G83" i="2"/>
  <c r="H83" i="2" s="1"/>
  <c r="I83" i="2" s="1"/>
  <c r="K83" i="2" s="1"/>
  <c r="G82" i="2"/>
  <c r="H82" i="2" s="1"/>
  <c r="I82" i="2" s="1"/>
  <c r="M82" i="2" s="1"/>
  <c r="G81" i="2"/>
  <c r="H81" i="2" s="1"/>
  <c r="I81" i="2" s="1"/>
  <c r="G50" i="2"/>
  <c r="H50" i="2" s="1"/>
  <c r="I50" i="2" s="1"/>
  <c r="M50" i="2" s="1"/>
  <c r="G30" i="2"/>
  <c r="H30" i="2" s="1"/>
  <c r="I30" i="2" s="1"/>
  <c r="K30" i="2" s="1"/>
  <c r="G31" i="2"/>
  <c r="H31" i="2" s="1"/>
  <c r="I31" i="2" s="1"/>
  <c r="K31" i="2" s="1"/>
  <c r="G15" i="2"/>
  <c r="H15" i="2" s="1"/>
  <c r="I15" i="2" s="1"/>
  <c r="M15" i="2" s="1"/>
  <c r="G77" i="2"/>
  <c r="H77" i="2" s="1"/>
  <c r="I77" i="2" s="1"/>
  <c r="G32" i="2"/>
  <c r="H32" i="2" s="1"/>
  <c r="I32" i="2" s="1"/>
  <c r="M32" i="2" s="1"/>
  <c r="G33" i="2"/>
  <c r="H33" i="2" s="1"/>
  <c r="I33" i="2" s="1"/>
  <c r="K33" i="2" s="1"/>
  <c r="G48" i="2"/>
  <c r="H48" i="2" s="1"/>
  <c r="I48" i="2" s="1"/>
  <c r="G49" i="2"/>
  <c r="H49" i="2" s="1"/>
  <c r="I49" i="2" s="1"/>
  <c r="K49" i="2" s="1"/>
  <c r="G51" i="2"/>
  <c r="H51" i="2" s="1"/>
  <c r="I51" i="2" s="1"/>
  <c r="G52" i="2"/>
  <c r="H52" i="2" s="1"/>
  <c r="I52" i="2" s="1"/>
  <c r="M52" i="2" s="1"/>
  <c r="G53" i="2"/>
  <c r="H53" i="2" s="1"/>
  <c r="I53" i="2" s="1"/>
  <c r="G54" i="2"/>
  <c r="H54" i="2" s="1"/>
  <c r="I54" i="2" s="1"/>
  <c r="M54" i="2" s="1"/>
  <c r="G55" i="2"/>
  <c r="H55" i="2" s="1"/>
  <c r="I55" i="2" s="1"/>
  <c r="M55" i="2" s="1"/>
  <c r="G56" i="2"/>
  <c r="H56" i="2" s="1"/>
  <c r="I56" i="2" s="1"/>
  <c r="M56" i="2" s="1"/>
  <c r="G57" i="2"/>
  <c r="H57" i="2" s="1"/>
  <c r="I57" i="2" s="1"/>
  <c r="G58" i="2"/>
  <c r="H58" i="2" s="1"/>
  <c r="I58" i="2" s="1"/>
  <c r="M58" i="2" s="1"/>
  <c r="G59" i="2"/>
  <c r="H59" i="2" s="1"/>
  <c r="I59" i="2" s="1"/>
  <c r="K59" i="2" s="1"/>
  <c r="G60" i="2"/>
  <c r="H60" i="2" s="1"/>
  <c r="I60" i="2" s="1"/>
  <c r="K60" i="2" s="1"/>
  <c r="G61" i="2"/>
  <c r="H61" i="2" s="1"/>
  <c r="I61" i="2" s="1"/>
  <c r="K61" i="2" s="1"/>
  <c r="G62" i="2"/>
  <c r="H62" i="2" s="1"/>
  <c r="I62" i="2" s="1"/>
  <c r="G63" i="2"/>
  <c r="H63" i="2" s="1"/>
  <c r="I63" i="2" s="1"/>
  <c r="K63" i="2" s="1"/>
  <c r="G64" i="2"/>
  <c r="H64" i="2" s="1"/>
  <c r="I64" i="2" s="1"/>
  <c r="G65" i="2"/>
  <c r="H65" i="2" s="1"/>
  <c r="I65" i="2" s="1"/>
  <c r="G66" i="2"/>
  <c r="H66" i="2" s="1"/>
  <c r="I66" i="2" s="1"/>
  <c r="K66" i="2" s="1"/>
  <c r="G67" i="2"/>
  <c r="H67" i="2" s="1"/>
  <c r="I67" i="2" s="1"/>
  <c r="G69" i="2"/>
  <c r="H69" i="2" s="1"/>
  <c r="I69" i="2" s="1"/>
  <c r="G70" i="2"/>
  <c r="H70" i="2" s="1"/>
  <c r="I70" i="2" s="1"/>
  <c r="M70" i="2" s="1"/>
  <c r="G71" i="2"/>
  <c r="H71" i="2" s="1"/>
  <c r="I71" i="2" s="1"/>
  <c r="K71" i="2" s="1"/>
  <c r="G72" i="2"/>
  <c r="H72" i="2" s="1"/>
  <c r="I72" i="2" s="1"/>
  <c r="G73" i="2"/>
  <c r="H73" i="2" s="1"/>
  <c r="I73" i="2" s="1"/>
  <c r="M73" i="2" s="1"/>
  <c r="G74" i="2"/>
  <c r="H74" i="2" s="1"/>
  <c r="I74" i="2" s="1"/>
  <c r="M74" i="2" s="1"/>
  <c r="G75" i="2"/>
  <c r="H75" i="2" s="1"/>
  <c r="I75" i="2" s="1"/>
  <c r="K75" i="2" s="1"/>
  <c r="G78" i="2"/>
  <c r="H78" i="2" s="1"/>
  <c r="I78" i="2" s="1"/>
  <c r="K78" i="2" s="1"/>
  <c r="G79" i="2"/>
  <c r="H79" i="2" s="1"/>
  <c r="I79" i="2" s="1"/>
  <c r="K79" i="2" s="1"/>
  <c r="G80" i="2"/>
  <c r="H80" i="2" s="1"/>
  <c r="I80" i="2" s="1"/>
  <c r="K80" i="2" s="1"/>
  <c r="G7" i="2"/>
  <c r="H7" i="2" s="1"/>
  <c r="I7" i="2" s="1"/>
  <c r="M7" i="2" s="1"/>
  <c r="G8" i="2"/>
  <c r="H8" i="2" s="1"/>
  <c r="I8" i="2" s="1"/>
  <c r="M31" i="2" l="1"/>
  <c r="K50" i="2"/>
  <c r="M85" i="2"/>
  <c r="M78" i="2"/>
  <c r="K53" i="2"/>
  <c r="M53" i="2"/>
  <c r="K82" i="2"/>
  <c r="M66" i="2"/>
  <c r="K58" i="2"/>
  <c r="K74" i="2"/>
  <c r="K56" i="2"/>
  <c r="K69" i="2"/>
  <c r="M69" i="2"/>
  <c r="K77" i="2"/>
  <c r="M77" i="2"/>
  <c r="M62" i="2"/>
  <c r="K62" i="2"/>
  <c r="M57" i="2"/>
  <c r="K57" i="2"/>
  <c r="M81" i="2"/>
  <c r="K81" i="2"/>
  <c r="M63" i="2"/>
  <c r="M60" i="2"/>
  <c r="K70" i="2"/>
  <c r="M36" i="2"/>
  <c r="M80" i="2"/>
  <c r="K55" i="2"/>
  <c r="K73" i="2"/>
  <c r="K22" i="2"/>
  <c r="K18" i="2"/>
  <c r="K17" i="2"/>
  <c r="K19" i="2"/>
  <c r="K16" i="2"/>
  <c r="M16" i="2"/>
  <c r="K15" i="2"/>
  <c r="K8" i="2"/>
  <c r="M8" i="2"/>
  <c r="K65" i="2"/>
  <c r="M65" i="2"/>
  <c r="M67" i="2"/>
  <c r="K67" i="2"/>
  <c r="M48" i="2"/>
  <c r="K48" i="2"/>
  <c r="M84" i="2"/>
  <c r="K84" i="2"/>
  <c r="K21" i="2"/>
  <c r="M72" i="2"/>
  <c r="K72" i="2"/>
  <c r="K51" i="2"/>
  <c r="M51" i="2"/>
  <c r="M64" i="2"/>
  <c r="K64" i="2"/>
  <c r="K7" i="2"/>
  <c r="M79" i="2"/>
  <c r="K32" i="2"/>
  <c r="M75" i="2"/>
  <c r="M59" i="2"/>
  <c r="K52" i="2"/>
  <c r="M33" i="2"/>
  <c r="K35" i="2"/>
  <c r="M71" i="2"/>
  <c r="K20" i="2"/>
  <c r="M49" i="2"/>
  <c r="M83" i="2"/>
  <c r="M30" i="2"/>
  <c r="M34" i="2"/>
  <c r="M61" i="2"/>
  <c r="K54" i="2"/>
  <c r="M23" i="2" l="1"/>
  <c r="K23" i="2"/>
  <c r="K25" i="2" s="1"/>
  <c r="K9" i="2"/>
  <c r="K11" i="2" s="1"/>
  <c r="M9" i="2"/>
  <c r="G68" i="2"/>
  <c r="H68" i="2" s="1"/>
  <c r="I68" i="2" s="1"/>
  <c r="K68" i="2" l="1"/>
  <c r="K86" i="2" s="1"/>
  <c r="K88" i="2" s="1"/>
  <c r="M68" i="2"/>
  <c r="M86" i="2" s="1"/>
</calcChain>
</file>

<file path=xl/sharedStrings.xml><?xml version="1.0" encoding="utf-8"?>
<sst xmlns="http://schemas.openxmlformats.org/spreadsheetml/2006/main" count="121" uniqueCount="94">
  <si>
    <t>Description</t>
  </si>
  <si>
    <t>Average Daily Servings</t>
  </si>
  <si>
    <t>Bulk Frozen Potatoes</t>
  </si>
  <si>
    <t>Dehydrated Potatoes</t>
  </si>
  <si>
    <t>Simplot School Commodity Calculator</t>
  </si>
  <si>
    <t>Raw Case Value</t>
  </si>
  <si>
    <t xml:space="preserve">Total Dollar Value </t>
  </si>
  <si>
    <t>Estimated Annual Case Usage/yr (9 months)</t>
  </si>
  <si>
    <t>Case Usage/Month</t>
  </si>
  <si>
    <t>Case Usage/Day</t>
  </si>
  <si>
    <t>Average Days Menued/Month</t>
  </si>
  <si>
    <t>Product Code</t>
  </si>
  <si>
    <t>Net Weight Per Case</t>
  </si>
  <si>
    <t>Total Servings Per Case</t>
  </si>
  <si>
    <t>Raw Pound Value/Cs</t>
  </si>
  <si>
    <t>Total Raw Pound Value/YR</t>
  </si>
  <si>
    <t>Tater Pal Oven 1/2" Crinkle Cut</t>
  </si>
  <si>
    <t>Classic Tater Gems</t>
  </si>
  <si>
    <t>Ranch Wedges</t>
  </si>
  <si>
    <t>Classic Skin-on 8-cut Wedge</t>
  </si>
  <si>
    <t xml:space="preserve">Classic Skin-on Lattice Cut </t>
  </si>
  <si>
    <t>Classic Skin-on Loops</t>
  </si>
  <si>
    <t>Classic Tri-Taters</t>
  </si>
  <si>
    <t>Classic Tiny Triangles</t>
  </si>
  <si>
    <t>Original Buttery Spudsters</t>
  </si>
  <si>
    <t>Classic Skin-on Chunks</t>
  </si>
  <si>
    <t>Classic Tater Sticks</t>
  </si>
  <si>
    <t>Classic Tater Bucks</t>
  </si>
  <si>
    <t>Classic 101 Hashbrown Patty</t>
  </si>
  <si>
    <t>Classic Savory Loops</t>
  </si>
  <si>
    <t>Classic Savory 3/8" Straight Cut</t>
  </si>
  <si>
    <t>Conquest 3/8" Straight Cut</t>
  </si>
  <si>
    <t>Krunchie 8-cut Wedge</t>
  </si>
  <si>
    <t>Classic Savory 5/16" Straight Cut</t>
  </si>
  <si>
    <t xml:space="preserve">Sour Cream and Chive 3/8" x 5/16" Straight Cut </t>
  </si>
  <si>
    <t>Classic Batter Bites</t>
  </si>
  <si>
    <t>Classic Savory 10-cut Wedge</t>
  </si>
  <si>
    <t xml:space="preserve">Sour Cream and Chive 10-cut Wedge </t>
  </si>
  <si>
    <t>Classic Savory Lattice Cut</t>
  </si>
  <si>
    <t>JR Buffalo 3/16"  Sticks</t>
  </si>
  <si>
    <t>JR Buffalo 1/4" Crinkle Cut Slice</t>
  </si>
  <si>
    <t>Conquest 5/16" Straight Cut</t>
  </si>
  <si>
    <t>Natural Crisp 5/16" Straight Cut</t>
  </si>
  <si>
    <t>True Recipe Granules Complete w/Vitamin C added 6/5.437lb cans</t>
  </si>
  <si>
    <t>True Recipe Granules Plain w/Vitamin C added 6/6lb cans</t>
  </si>
  <si>
    <t>Total for 100506</t>
  </si>
  <si>
    <t>Bulk Frozen Sweet Potatoes</t>
  </si>
  <si>
    <t>Total for 100980</t>
  </si>
  <si>
    <t>Simplot Sweets Sweet Potato Gems</t>
  </si>
  <si>
    <t>RoastWorks Sweet Potato w/Maple Seasoning</t>
  </si>
  <si>
    <t>Total for 110227</t>
  </si>
  <si>
    <t>RoastWorks Roasted Potato Medley</t>
  </si>
  <si>
    <t>RoastWorks Whole Baby Bakers</t>
  </si>
  <si>
    <t>Skincredibles Potato Chip</t>
  </si>
  <si>
    <t>RoastWorks Yukon Gold &amp; Redskin Potatoes</t>
  </si>
  <si>
    <t>RoastWorks Rosemary Redskin Chuncks</t>
  </si>
  <si>
    <t>RoastWorks Rosemary Redskin Halves</t>
  </si>
  <si>
    <t>RoastWorks Unseasoned Redskin Chunks</t>
  </si>
  <si>
    <t>RoastedWorks Herb &amp; Garlic Roasted Russet Chunks</t>
  </si>
  <si>
    <t>Total trucks 110227 to order</t>
  </si>
  <si>
    <t>Total trucks 100980 to order</t>
  </si>
  <si>
    <t>Total trucks 100506 to order</t>
  </si>
  <si>
    <t>Less carry over pounds 100506</t>
  </si>
  <si>
    <t>Less carry over pounds 110227</t>
  </si>
  <si>
    <t>Less carry over pounds 100980</t>
  </si>
  <si>
    <t>Simply Gold 3/8" Straight Cut</t>
  </si>
  <si>
    <t>Thunder Crunch 3/8" Straight Cut</t>
  </si>
  <si>
    <t>Tater Pal Oven 1/4" Shoestring</t>
  </si>
  <si>
    <t>NaturalCrisp 1/4" Shoestring</t>
  </si>
  <si>
    <t>Classic Savory 8-cut Wedge</t>
  </si>
  <si>
    <t>Conquest 1/4" Shoestring</t>
  </si>
  <si>
    <t>RoastWorks Sweet Potato Unseasoned Chunk</t>
  </si>
  <si>
    <t>Simplot Sweets Sweet Potato 1/2" Crinkle Cut</t>
  </si>
  <si>
    <t>Simplot Sweets Sweet Potato 3/8" Crinkle Cut</t>
  </si>
  <si>
    <t>Blue Ribbon 3/8" Straight Cut w/ID Shield</t>
  </si>
  <si>
    <t>Blue Ribbon 3/8" Straight Cut</t>
  </si>
  <si>
    <t>Blue Ribbon 3/8" Crinkle Cut</t>
  </si>
  <si>
    <t>Simplot Sweets Sweet Potato Lattice</t>
  </si>
  <si>
    <t>Simplot Sweets Sweet Potato 10-cut Wedge</t>
  </si>
  <si>
    <t>Simplot Sweets Sweet Potato SCw/Vanilla Sugar</t>
  </si>
  <si>
    <t>Conquest Sidewinder</t>
  </si>
  <si>
    <t>JR Buffalo Sidewinder</t>
  </si>
  <si>
    <t>Smokey BBQ Sidewinder</t>
  </si>
  <si>
    <t>Seasoned Crisp Fiesta Wedge 10 cut</t>
  </si>
  <si>
    <t>Infinity 3/8" CC Deep V</t>
  </si>
  <si>
    <t>Infinity 3/8" SC</t>
  </si>
  <si>
    <t>Infinity 5/16"x3/8" SC</t>
  </si>
  <si>
    <t>Infinity 1/2" CC Deep V</t>
  </si>
  <si>
    <t>Infinity 10-Cut Wedge</t>
  </si>
  <si>
    <t>Infinity 1/4" Shoestring</t>
  </si>
  <si>
    <t>Savory Reduced Sodium 5/16"x3/8" SC</t>
  </si>
  <si>
    <t>Savory Reduced Sodium 10-Cut Wedge</t>
  </si>
  <si>
    <t xml:space="preserve"> </t>
  </si>
  <si>
    <t>SY 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</si>
</sst>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3" x14ac:knownFonts="1">
    <font>
      <sz val="10"/>
      <name val="Arial"/>
    </font>
    <font>
      <sz val="10"/>
      <name val="Arial"/>
    </font>
    <font>
      <sz val="8"/>
      <name val="Arial"/>
    </font>
    <font>
      <sz val="12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sz val="10"/>
      <name val="Arial"/>
    </font>
    <font>
      <b/>
      <sz val="22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155">
    <xf numFmtId="0" fontId="0" fillId="0" borderId="0" xfId="0"/>
    <xf numFmtId="1" fontId="4" fillId="0" borderId="1" xfId="0" applyNumberFormat="1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164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left" vertical="center" wrapText="1"/>
    </xf>
    <xf numFmtId="0" fontId="5" fillId="0" borderId="2" xfId="0" applyFont="1" applyBorder="1"/>
    <xf numFmtId="0" fontId="7" fillId="0" borderId="0" xfId="0" applyFont="1"/>
    <xf numFmtId="1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 wrapText="1"/>
    </xf>
    <xf numFmtId="164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Border="1"/>
    <xf numFmtId="0" fontId="0" fillId="0" borderId="0" xfId="0" applyBorder="1"/>
    <xf numFmtId="43" fontId="0" fillId="0" borderId="0" xfId="1" applyFont="1"/>
    <xf numFmtId="43" fontId="0" fillId="0" borderId="2" xfId="1" applyFont="1" applyBorder="1"/>
    <xf numFmtId="0" fontId="5" fillId="0" borderId="0" xfId="0" applyFont="1" applyBorder="1"/>
    <xf numFmtId="0" fontId="5" fillId="2" borderId="2" xfId="0" applyFont="1" applyFill="1" applyBorder="1"/>
    <xf numFmtId="1" fontId="7" fillId="2" borderId="2" xfId="0" applyNumberFormat="1" applyFont="1" applyFill="1" applyBorder="1" applyAlignment="1" applyProtection="1">
      <alignment horizontal="left" vertical="center"/>
    </xf>
    <xf numFmtId="0" fontId="5" fillId="3" borderId="2" xfId="0" applyFont="1" applyFill="1" applyBorder="1"/>
    <xf numFmtId="0" fontId="9" fillId="0" borderId="0" xfId="0" applyFont="1" applyFill="1" applyAlignment="1">
      <alignment horizontal="center"/>
    </xf>
    <xf numFmtId="0" fontId="0" fillId="0" borderId="0" xfId="0" applyFill="1"/>
    <xf numFmtId="0" fontId="7" fillId="0" borderId="0" xfId="0" applyFont="1" applyFill="1" applyBorder="1"/>
    <xf numFmtId="0" fontId="7" fillId="0" borderId="0" xfId="0" applyFont="1" applyFill="1"/>
    <xf numFmtId="0" fontId="7" fillId="3" borderId="3" xfId="0" applyFont="1" applyFill="1" applyBorder="1"/>
    <xf numFmtId="0" fontId="7" fillId="3" borderId="4" xfId="0" applyFont="1" applyFill="1" applyBorder="1"/>
    <xf numFmtId="0" fontId="8" fillId="3" borderId="4" xfId="0" applyFont="1" applyFill="1" applyBorder="1"/>
    <xf numFmtId="43" fontId="7" fillId="3" borderId="5" xfId="1" applyFont="1" applyFill="1" applyBorder="1"/>
    <xf numFmtId="2" fontId="0" fillId="0" borderId="2" xfId="0" applyNumberFormat="1" applyBorder="1"/>
    <xf numFmtId="1" fontId="6" fillId="3" borderId="6" xfId="3" applyNumberFormat="1" applyFont="1" applyFill="1" applyBorder="1" applyAlignment="1" applyProtection="1">
      <alignment horizontal="left" vertical="center"/>
    </xf>
    <xf numFmtId="2" fontId="4" fillId="3" borderId="7" xfId="3" applyNumberFormat="1" applyFont="1" applyFill="1" applyBorder="1" applyAlignment="1" applyProtection="1">
      <alignment horizontal="center" vertical="center"/>
    </xf>
    <xf numFmtId="1" fontId="4" fillId="3" borderId="7" xfId="3" applyNumberFormat="1" applyFont="1" applyFill="1" applyBorder="1" applyAlignment="1" applyProtection="1">
      <alignment horizontal="center" vertical="center"/>
    </xf>
    <xf numFmtId="0" fontId="0" fillId="3" borderId="7" xfId="0" applyFill="1" applyBorder="1"/>
    <xf numFmtId="2" fontId="0" fillId="3" borderId="7" xfId="0" applyNumberFormat="1" applyFill="1" applyBorder="1"/>
    <xf numFmtId="43" fontId="10" fillId="3" borderId="7" xfId="1" applyFont="1" applyFill="1" applyBorder="1"/>
    <xf numFmtId="0" fontId="0" fillId="3" borderId="8" xfId="0" applyFill="1" applyBorder="1"/>
    <xf numFmtId="1" fontId="6" fillId="2" borderId="9" xfId="3" applyNumberFormat="1" applyFont="1" applyFill="1" applyBorder="1" applyAlignment="1" applyProtection="1">
      <alignment horizontal="left" vertical="center"/>
    </xf>
    <xf numFmtId="0" fontId="0" fillId="2" borderId="7" xfId="0" applyFill="1" applyBorder="1"/>
    <xf numFmtId="44" fontId="0" fillId="0" borderId="2" xfId="2" applyFont="1" applyBorder="1"/>
    <xf numFmtId="0" fontId="0" fillId="5" borderId="0" xfId="0" applyFill="1"/>
    <xf numFmtId="0" fontId="0" fillId="6" borderId="7" xfId="0" applyFill="1" applyBorder="1"/>
    <xf numFmtId="43" fontId="10" fillId="6" borderId="7" xfId="1" applyFont="1" applyFill="1" applyBorder="1"/>
    <xf numFmtId="0" fontId="0" fillId="6" borderId="8" xfId="0" applyFill="1" applyBorder="1"/>
    <xf numFmtId="0" fontId="5" fillId="2" borderId="10" xfId="0" applyFont="1" applyFill="1" applyBorder="1" applyAlignment="1">
      <alignment wrapText="1"/>
    </xf>
    <xf numFmtId="1" fontId="6" fillId="2" borderId="6" xfId="3" applyNumberFormat="1" applyFont="1" applyFill="1" applyBorder="1" applyAlignment="1" applyProtection="1">
      <alignment horizontal="left" vertical="center"/>
    </xf>
    <xf numFmtId="43" fontId="5" fillId="2" borderId="10" xfId="1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6" borderId="10" xfId="0" applyFont="1" applyFill="1" applyBorder="1" applyAlignment="1">
      <alignment horizontal="center" wrapText="1"/>
    </xf>
    <xf numFmtId="0" fontId="5" fillId="7" borderId="10" xfId="0" applyFont="1" applyFill="1" applyBorder="1" applyAlignment="1">
      <alignment wrapText="1"/>
    </xf>
    <xf numFmtId="0" fontId="5" fillId="7" borderId="10" xfId="0" applyFont="1" applyFill="1" applyBorder="1" applyAlignment="1">
      <alignment horizontal="center" wrapText="1"/>
    </xf>
    <xf numFmtId="43" fontId="5" fillId="7" borderId="10" xfId="1" applyFont="1" applyFill="1" applyBorder="1" applyAlignment="1">
      <alignment horizontal="center" wrapText="1"/>
    </xf>
    <xf numFmtId="1" fontId="6" fillId="8" borderId="6" xfId="3" applyNumberFormat="1" applyFont="1" applyFill="1" applyBorder="1" applyAlignment="1" applyProtection="1">
      <alignment horizontal="left" vertical="center"/>
    </xf>
    <xf numFmtId="2" fontId="4" fillId="8" borderId="7" xfId="3" applyNumberFormat="1" applyFont="1" applyFill="1" applyBorder="1" applyAlignment="1" applyProtection="1">
      <alignment horizontal="center" vertical="center"/>
    </xf>
    <xf numFmtId="1" fontId="4" fillId="8" borderId="7" xfId="3" applyNumberFormat="1" applyFont="1" applyFill="1" applyBorder="1" applyAlignment="1" applyProtection="1">
      <alignment horizontal="center" vertical="center"/>
    </xf>
    <xf numFmtId="0" fontId="0" fillId="8" borderId="7" xfId="0" applyFill="1" applyBorder="1"/>
    <xf numFmtId="2" fontId="0" fillId="8" borderId="7" xfId="0" applyNumberFormat="1" applyFill="1" applyBorder="1"/>
    <xf numFmtId="43" fontId="10" fillId="8" borderId="7" xfId="1" applyFont="1" applyFill="1" applyBorder="1"/>
    <xf numFmtId="0" fontId="0" fillId="8" borderId="8" xfId="0" applyFill="1" applyBorder="1"/>
    <xf numFmtId="0" fontId="5" fillId="8" borderId="2" xfId="0" applyFont="1" applyFill="1" applyBorder="1"/>
    <xf numFmtId="0" fontId="5" fillId="8" borderId="10" xfId="0" applyFont="1" applyFill="1" applyBorder="1" applyAlignment="1">
      <alignment wrapText="1"/>
    </xf>
    <xf numFmtId="0" fontId="5" fillId="8" borderId="10" xfId="0" applyFont="1" applyFill="1" applyBorder="1" applyAlignment="1">
      <alignment horizontal="center" wrapText="1"/>
    </xf>
    <xf numFmtId="43" fontId="5" fillId="8" borderId="10" xfId="1" applyFont="1" applyFill="1" applyBorder="1" applyAlignment="1">
      <alignment horizontal="center" wrapText="1"/>
    </xf>
    <xf numFmtId="43" fontId="7" fillId="8" borderId="5" xfId="1" applyFont="1" applyFill="1" applyBorder="1"/>
    <xf numFmtId="2" fontId="9" fillId="0" borderId="0" xfId="0" applyNumberFormat="1" applyFont="1" applyFill="1" applyAlignment="1">
      <alignment horizontal="center"/>
    </xf>
    <xf numFmtId="2" fontId="0" fillId="2" borderId="7" xfId="0" applyNumberFormat="1" applyFill="1" applyBorder="1"/>
    <xf numFmtId="2" fontId="5" fillId="2" borderId="10" xfId="0" applyNumberFormat="1" applyFont="1" applyFill="1" applyBorder="1" applyAlignment="1">
      <alignment horizontal="center" wrapText="1"/>
    </xf>
    <xf numFmtId="2" fontId="5" fillId="7" borderId="10" xfId="0" applyNumberFormat="1" applyFont="1" applyFill="1" applyBorder="1" applyAlignment="1">
      <alignment horizontal="center" wrapText="1"/>
    </xf>
    <xf numFmtId="2" fontId="7" fillId="3" borderId="4" xfId="0" applyNumberFormat="1" applyFont="1" applyFill="1" applyBorder="1"/>
    <xf numFmtId="2" fontId="5" fillId="8" borderId="10" xfId="0" applyNumberFormat="1" applyFont="1" applyFill="1" applyBorder="1" applyAlignment="1">
      <alignment horizontal="center" wrapText="1"/>
    </xf>
    <xf numFmtId="2" fontId="0" fillId="0" borderId="0" xfId="0" applyNumberFormat="1"/>
    <xf numFmtId="2" fontId="4" fillId="0" borderId="6" xfId="0" applyNumberFormat="1" applyFont="1" applyFill="1" applyBorder="1" applyAlignment="1" applyProtection="1">
      <alignment horizontal="center"/>
    </xf>
    <xf numFmtId="2" fontId="4" fillId="0" borderId="2" xfId="0" applyNumberFormat="1" applyFont="1" applyFill="1" applyBorder="1" applyAlignment="1" applyProtection="1">
      <alignment horizontal="center"/>
    </xf>
    <xf numFmtId="2" fontId="7" fillId="0" borderId="0" xfId="0" applyNumberFormat="1" applyFont="1" applyFill="1" applyBorder="1"/>
    <xf numFmtId="0" fontId="8" fillId="0" borderId="0" xfId="0" applyFont="1" applyFill="1" applyBorder="1"/>
    <xf numFmtId="43" fontId="7" fillId="0" borderId="0" xfId="1" applyFont="1" applyFill="1" applyBorder="1"/>
    <xf numFmtId="43" fontId="7" fillId="0" borderId="0" xfId="1" applyFont="1" applyFill="1"/>
    <xf numFmtId="2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4" borderId="2" xfId="0" applyFont="1" applyFill="1" applyBorder="1"/>
    <xf numFmtId="2" fontId="4" fillId="0" borderId="2" xfId="0" applyNumberFormat="1" applyFont="1" applyBorder="1"/>
    <xf numFmtId="43" fontId="4" fillId="0" borderId="2" xfId="1" applyFont="1" applyBorder="1"/>
    <xf numFmtId="44" fontId="4" fillId="0" borderId="2" xfId="2" applyFont="1" applyBorder="1"/>
    <xf numFmtId="1" fontId="4" fillId="0" borderId="1" xfId="0" applyNumberFormat="1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12" fillId="0" borderId="0" xfId="0" applyFont="1" applyFill="1" applyAlignment="1"/>
    <xf numFmtId="0" fontId="4" fillId="4" borderId="2" xfId="0" applyFont="1" applyFill="1" applyBorder="1" applyAlignment="1"/>
    <xf numFmtId="2" fontId="4" fillId="0" borderId="2" xfId="0" applyNumberFormat="1" applyFont="1" applyBorder="1" applyAlignment="1"/>
    <xf numFmtId="43" fontId="4" fillId="0" borderId="2" xfId="1" applyFont="1" applyBorder="1" applyAlignment="1"/>
    <xf numFmtId="44" fontId="4" fillId="0" borderId="2" xfId="2" applyFont="1" applyBorder="1" applyAlignment="1"/>
    <xf numFmtId="0" fontId="5" fillId="0" borderId="0" xfId="0" applyFont="1" applyFill="1" applyBorder="1"/>
    <xf numFmtId="1" fontId="4" fillId="0" borderId="8" xfId="0" applyNumberFormat="1" applyFont="1" applyFill="1" applyBorder="1" applyAlignment="1" applyProtection="1">
      <alignment horizontal="left" vertical="center"/>
    </xf>
    <xf numFmtId="2" fontId="0" fillId="0" borderId="11" xfId="0" applyNumberFormat="1" applyBorder="1"/>
    <xf numFmtId="43" fontId="0" fillId="0" borderId="11" xfId="1" applyFont="1" applyBorder="1"/>
    <xf numFmtId="0" fontId="4" fillId="0" borderId="0" xfId="0" applyFont="1" applyFill="1" applyBorder="1"/>
    <xf numFmtId="43" fontId="7" fillId="6" borderId="5" xfId="1" applyFont="1" applyFill="1" applyBorder="1"/>
    <xf numFmtId="0" fontId="7" fillId="2" borderId="6" xfId="0" applyFont="1" applyFill="1" applyBorder="1" applyAlignment="1" applyProtection="1">
      <alignment horizontal="left" vertical="center" wrapText="1"/>
    </xf>
    <xf numFmtId="0" fontId="0" fillId="4" borderId="11" xfId="0" applyFill="1" applyBorder="1"/>
    <xf numFmtId="1" fontId="4" fillId="0" borderId="13" xfId="0" applyNumberFormat="1" applyFont="1" applyFill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</xf>
    <xf numFmtId="164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7" xfId="0" applyFont="1" applyFill="1" applyBorder="1"/>
    <xf numFmtId="0" fontId="0" fillId="0" borderId="0" xfId="0" applyFill="1" applyBorder="1"/>
    <xf numFmtId="44" fontId="7" fillId="0" borderId="0" xfId="2" applyFont="1" applyFill="1" applyBorder="1"/>
    <xf numFmtId="44" fontId="10" fillId="0" borderId="0" xfId="2" applyFont="1" applyFill="1" applyBorder="1"/>
    <xf numFmtId="2" fontId="7" fillId="2" borderId="14" xfId="0" applyNumberFormat="1" applyFont="1" applyFill="1" applyBorder="1"/>
    <xf numFmtId="0" fontId="8" fillId="2" borderId="15" xfId="0" applyFont="1" applyFill="1" applyBorder="1"/>
    <xf numFmtId="1" fontId="4" fillId="0" borderId="13" xfId="0" applyNumberFormat="1" applyFont="1" applyFill="1" applyBorder="1" applyAlignment="1" applyProtection="1">
      <alignment horizontal="left"/>
    </xf>
    <xf numFmtId="0" fontId="4" fillId="0" borderId="11" xfId="0" applyFont="1" applyFill="1" applyBorder="1" applyAlignment="1" applyProtection="1">
      <alignment horizontal="left"/>
    </xf>
    <xf numFmtId="0" fontId="4" fillId="4" borderId="11" xfId="0" applyFont="1" applyFill="1" applyBorder="1" applyAlignment="1"/>
    <xf numFmtId="1" fontId="7" fillId="8" borderId="6" xfId="0" applyNumberFormat="1" applyFont="1" applyFill="1" applyBorder="1" applyAlignment="1" applyProtection="1">
      <alignment horizontal="left" vertical="center"/>
    </xf>
    <xf numFmtId="0" fontId="0" fillId="8" borderId="14" xfId="0" applyFill="1" applyBorder="1"/>
    <xf numFmtId="2" fontId="0" fillId="8" borderId="14" xfId="0" applyNumberFormat="1" applyFill="1" applyBorder="1"/>
    <xf numFmtId="0" fontId="0" fillId="8" borderId="15" xfId="0" applyFill="1" applyBorder="1"/>
    <xf numFmtId="0" fontId="7" fillId="2" borderId="14" xfId="0" applyFont="1" applyFill="1" applyBorder="1"/>
    <xf numFmtId="0" fontId="7" fillId="2" borderId="16" xfId="0" applyFont="1" applyFill="1" applyBorder="1"/>
    <xf numFmtId="2" fontId="7" fillId="2" borderId="17" xfId="0" applyNumberFormat="1" applyFont="1" applyFill="1" applyBorder="1"/>
    <xf numFmtId="2" fontId="7" fillId="6" borderId="17" xfId="0" applyNumberFormat="1" applyFont="1" applyFill="1" applyBorder="1"/>
    <xf numFmtId="0" fontId="8" fillId="2" borderId="17" xfId="0" applyFont="1" applyFill="1" applyBorder="1"/>
    <xf numFmtId="43" fontId="7" fillId="2" borderId="18" xfId="1" applyFont="1" applyFill="1" applyBorder="1"/>
    <xf numFmtId="0" fontId="7" fillId="8" borderId="16" xfId="0" applyFont="1" applyFill="1" applyBorder="1"/>
    <xf numFmtId="0" fontId="7" fillId="8" borderId="17" xfId="0" applyFont="1" applyFill="1" applyBorder="1"/>
    <xf numFmtId="2" fontId="7" fillId="8" borderId="17" xfId="0" applyNumberFormat="1" applyFont="1" applyFill="1" applyBorder="1"/>
    <xf numFmtId="0" fontId="8" fillId="8" borderId="17" xfId="0" applyFont="1" applyFill="1" applyBorder="1"/>
    <xf numFmtId="43" fontId="7" fillId="8" borderId="18" xfId="1" applyFont="1" applyFill="1" applyBorder="1"/>
    <xf numFmtId="1" fontId="4" fillId="0" borderId="15" xfId="0" applyNumberFormat="1" applyFont="1" applyFill="1" applyBorder="1" applyAlignment="1" applyProtection="1">
      <alignment horizontal="left" vertical="center"/>
    </xf>
    <xf numFmtId="0" fontId="4" fillId="4" borderId="11" xfId="0" applyFont="1" applyFill="1" applyBorder="1"/>
    <xf numFmtId="1" fontId="7" fillId="3" borderId="6" xfId="0" applyNumberFormat="1" applyFont="1" applyFill="1" applyBorder="1" applyAlignment="1" applyProtection="1">
      <alignment horizontal="left" vertical="center"/>
    </xf>
    <xf numFmtId="0" fontId="0" fillId="3" borderId="14" xfId="0" applyFill="1" applyBorder="1"/>
    <xf numFmtId="2" fontId="0" fillId="3" borderId="14" xfId="0" applyNumberFormat="1" applyFill="1" applyBorder="1"/>
    <xf numFmtId="0" fontId="0" fillId="3" borderId="15" xfId="0" applyFill="1" applyBorder="1"/>
    <xf numFmtId="43" fontId="7" fillId="3" borderId="12" xfId="1" applyFont="1" applyFill="1" applyBorder="1"/>
    <xf numFmtId="44" fontId="0" fillId="0" borderId="11" xfId="2" applyFont="1" applyBorder="1"/>
    <xf numFmtId="44" fontId="10" fillId="3" borderId="6" xfId="2" applyFont="1" applyFill="1" applyBorder="1"/>
    <xf numFmtId="44" fontId="7" fillId="3" borderId="8" xfId="2" applyFont="1" applyFill="1" applyBorder="1"/>
    <xf numFmtId="43" fontId="7" fillId="8" borderId="14" xfId="1" applyFont="1" applyFill="1" applyBorder="1"/>
    <xf numFmtId="44" fontId="10" fillId="8" borderId="6" xfId="2" applyFont="1" applyFill="1" applyBorder="1"/>
    <xf numFmtId="44" fontId="7" fillId="8" borderId="8" xfId="2" applyFont="1" applyFill="1" applyBorder="1"/>
    <xf numFmtId="43" fontId="7" fillId="2" borderId="14" xfId="1" applyFont="1" applyFill="1" applyBorder="1"/>
    <xf numFmtId="44" fontId="7" fillId="6" borderId="8" xfId="2" applyFont="1" applyFill="1" applyBorder="1"/>
    <xf numFmtId="0" fontId="11" fillId="0" borderId="0" xfId="0" applyFont="1" applyFill="1" applyAlignment="1">
      <alignment horizontal="right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44" fontId="0" fillId="0" borderId="0" xfId="2" applyFont="1"/>
    <xf numFmtId="44" fontId="12" fillId="0" borderId="0" xfId="2" applyFont="1" applyFill="1" applyAlignment="1"/>
    <xf numFmtId="44" fontId="4" fillId="0" borderId="0" xfId="2" applyFont="1" applyFill="1" applyBorder="1"/>
    <xf numFmtId="0" fontId="0" fillId="4" borderId="14" xfId="0" applyFill="1" applyBorder="1"/>
    <xf numFmtId="0" fontId="4" fillId="0" borderId="10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_ACDA Std Yld 05-0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1</xdr:row>
      <xdr:rowOff>38100</xdr:rowOff>
    </xdr:from>
    <xdr:to>
      <xdr:col>5</xdr:col>
      <xdr:colOff>441960</xdr:colOff>
      <xdr:row>3</xdr:row>
      <xdr:rowOff>304800</xdr:rowOff>
    </xdr:to>
    <xdr:pic>
      <xdr:nvPicPr>
        <xdr:cNvPr id="1142" name="Picture 2" descr="simplot_color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419100"/>
          <a:ext cx="275082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End Product Code &amp; Description</v>
          </cell>
          <cell r="C1" t="str">
            <v>Net Weight Per Case</v>
          </cell>
          <cell r="D1" t="str">
            <v>Servings Per Case</v>
          </cell>
        </row>
        <row r="2">
          <cell r="A2">
            <v>10071179000464</v>
          </cell>
          <cell r="B2" t="str">
            <v>RoastWorks Roasted Potato Medley</v>
          </cell>
          <cell r="C2">
            <v>15</v>
          </cell>
          <cell r="D2">
            <v>80</v>
          </cell>
        </row>
        <row r="3">
          <cell r="A3">
            <v>10071179000488</v>
          </cell>
          <cell r="B3" t="str">
            <v>RoastWorks Whole Baby
Bakers</v>
          </cell>
          <cell r="C3">
            <v>15</v>
          </cell>
          <cell r="D3">
            <v>80</v>
          </cell>
        </row>
        <row r="4">
          <cell r="A4">
            <v>10071179000525</v>
          </cell>
          <cell r="B4" t="str">
            <v>Infinity 3/8" Crinke Cut</v>
          </cell>
          <cell r="C4">
            <v>24</v>
          </cell>
          <cell r="D4">
            <v>128</v>
          </cell>
        </row>
        <row r="5">
          <cell r="A5">
            <v>10071179000709</v>
          </cell>
          <cell r="B5" t="str">
            <v>Infinity 3/8" Straight Cut</v>
          </cell>
          <cell r="C5">
            <v>24</v>
          </cell>
          <cell r="D5">
            <v>128</v>
          </cell>
        </row>
        <row r="6">
          <cell r="A6">
            <v>10071179004172</v>
          </cell>
          <cell r="B6" t="str">
            <v xml:space="preserve">JR Buffalo Sticks </v>
          </cell>
          <cell r="C6">
            <v>27</v>
          </cell>
          <cell r="D6">
            <v>144</v>
          </cell>
        </row>
        <row r="7">
          <cell r="A7">
            <v>10071179004189</v>
          </cell>
          <cell r="B7" t="str">
            <v>Tater Gems</v>
          </cell>
          <cell r="C7">
            <v>30</v>
          </cell>
          <cell r="D7">
            <v>160</v>
          </cell>
        </row>
        <row r="8">
          <cell r="A8">
            <v>10071179017745</v>
          </cell>
          <cell r="B8" t="str">
            <v>Savory 8-Cut Crinkle Wedge</v>
          </cell>
          <cell r="C8">
            <v>30</v>
          </cell>
          <cell r="D8">
            <v>160</v>
          </cell>
        </row>
        <row r="9">
          <cell r="A9">
            <v>10071179018490</v>
          </cell>
          <cell r="B9" t="str">
            <v>Jiffi Crisp 1/4" Shoestring</v>
          </cell>
          <cell r="C9">
            <v>27</v>
          </cell>
          <cell r="D9">
            <v>144</v>
          </cell>
        </row>
        <row r="10">
          <cell r="A10">
            <v>10071179018506</v>
          </cell>
          <cell r="B10" t="str">
            <v>Jiffi Crisp 5/16"  Straight Cut</v>
          </cell>
          <cell r="C10">
            <v>27</v>
          </cell>
          <cell r="D10">
            <v>144</v>
          </cell>
        </row>
        <row r="11">
          <cell r="A11">
            <v>10071179018513</v>
          </cell>
          <cell r="B11" t="str">
            <v>Jiffi Crisp 1/2" Crinkle Cut</v>
          </cell>
          <cell r="C11">
            <v>27</v>
          </cell>
          <cell r="D11">
            <v>144</v>
          </cell>
        </row>
        <row r="12">
          <cell r="A12">
            <v>10071179020554</v>
          </cell>
          <cell r="B12" t="str">
            <v>Oven Roasted 1/2" Crinkle Cut</v>
          </cell>
          <cell r="C12">
            <v>30</v>
          </cell>
          <cell r="D12">
            <v>160</v>
          </cell>
        </row>
        <row r="13">
          <cell r="A13">
            <v>10071179020561</v>
          </cell>
          <cell r="B13" t="str">
            <v>Oven Roasted 10-cut Crinkle Cut Wedge</v>
          </cell>
          <cell r="C13">
            <v>30</v>
          </cell>
          <cell r="D13">
            <v>160</v>
          </cell>
        </row>
        <row r="14">
          <cell r="A14">
            <v>10071179026709</v>
          </cell>
          <cell r="B14" t="str">
            <v>Simply Gold 3/8" SC</v>
          </cell>
          <cell r="C14">
            <v>30</v>
          </cell>
          <cell r="D14">
            <v>160</v>
          </cell>
        </row>
        <row r="15">
          <cell r="A15">
            <v>10071179026853</v>
          </cell>
          <cell r="B15" t="str">
            <v>Oven Sensations
1/2" Crinkle Cut</v>
          </cell>
          <cell r="C15">
            <v>30</v>
          </cell>
          <cell r="D15">
            <v>160</v>
          </cell>
        </row>
        <row r="16">
          <cell r="A16">
            <v>10071179027515</v>
          </cell>
          <cell r="B16" t="str">
            <v>Thunder Crunch 3/8" SC</v>
          </cell>
          <cell r="C16">
            <v>30</v>
          </cell>
          <cell r="D16">
            <v>160</v>
          </cell>
        </row>
        <row r="17">
          <cell r="A17">
            <v>10071179027751</v>
          </cell>
          <cell r="B17" t="str">
            <v>Infinity 1/2" Crinkle Cut</v>
          </cell>
          <cell r="C17">
            <v>24</v>
          </cell>
          <cell r="D17">
            <v>128</v>
          </cell>
        </row>
        <row r="18">
          <cell r="A18">
            <v>10071179027904</v>
          </cell>
          <cell r="B18" t="str">
            <v>Conquest Loop 1/4" Skin-Off</v>
          </cell>
          <cell r="C18">
            <v>30</v>
          </cell>
          <cell r="D18">
            <v>160</v>
          </cell>
        </row>
        <row r="19">
          <cell r="A19">
            <v>10071179027911</v>
          </cell>
          <cell r="B19" t="str">
            <v>Simply Gold 5/16" SC</v>
          </cell>
          <cell r="C19">
            <v>30</v>
          </cell>
          <cell r="D19">
            <v>160</v>
          </cell>
        </row>
        <row r="20">
          <cell r="A20">
            <v>10071179030133</v>
          </cell>
          <cell r="B20" t="str">
            <v>Conquest 5/16" Straight Cut</v>
          </cell>
          <cell r="C20">
            <v>30</v>
          </cell>
          <cell r="D20">
            <v>160</v>
          </cell>
        </row>
        <row r="21">
          <cell r="A21">
            <v>10071179030140</v>
          </cell>
          <cell r="B21" t="str">
            <v>Conquest 3/8" SC Skin-on</v>
          </cell>
          <cell r="C21">
            <v>30</v>
          </cell>
          <cell r="D21">
            <v>195.3</v>
          </cell>
        </row>
        <row r="22">
          <cell r="A22">
            <v>10071179032168</v>
          </cell>
          <cell r="B22" t="str">
            <v>Conquest Sidewinder</v>
          </cell>
          <cell r="C22">
            <v>24</v>
          </cell>
          <cell r="D22">
            <v>120.96</v>
          </cell>
        </row>
        <row r="23">
          <cell r="A23">
            <v>10071179032175</v>
          </cell>
          <cell r="B23" t="str">
            <v>JR Buffalo Sidewinder</v>
          </cell>
          <cell r="C23">
            <v>24</v>
          </cell>
          <cell r="D23">
            <v>117.84</v>
          </cell>
        </row>
        <row r="24">
          <cell r="A24">
            <v>10071179032182</v>
          </cell>
          <cell r="B24" t="str">
            <v>Smokey BBQ Sidewinder</v>
          </cell>
          <cell r="C24">
            <v>24</v>
          </cell>
          <cell r="D24">
            <v>115.92</v>
          </cell>
        </row>
        <row r="25">
          <cell r="A25">
            <v>10071179221227</v>
          </cell>
          <cell r="B25" t="str">
            <v>Tater Pals Oven 1/2" Crinkle Cut</v>
          </cell>
          <cell r="C25">
            <v>30</v>
          </cell>
          <cell r="D25">
            <v>160</v>
          </cell>
        </row>
        <row r="26">
          <cell r="A26">
            <v>10071179221241</v>
          </cell>
          <cell r="B26" t="str">
            <v>Tater Pals Oven 1/4" Shoe String</v>
          </cell>
          <cell r="C26">
            <v>27</v>
          </cell>
          <cell r="D26">
            <v>144</v>
          </cell>
        </row>
        <row r="27">
          <cell r="A27">
            <v>10071179231165</v>
          </cell>
          <cell r="B27" t="str">
            <v>Skincredibles Potato Chip</v>
          </cell>
          <cell r="C27">
            <v>30</v>
          </cell>
          <cell r="D27">
            <v>160</v>
          </cell>
        </row>
        <row r="28">
          <cell r="A28">
            <v>10071179231172</v>
          </cell>
          <cell r="B28" t="str">
            <v>Skincredibles Lattice Cut</v>
          </cell>
          <cell r="C28">
            <v>27</v>
          </cell>
          <cell r="D28">
            <v>144</v>
          </cell>
        </row>
        <row r="29">
          <cell r="A29">
            <v>10071179238010</v>
          </cell>
          <cell r="B29" t="str">
            <v>Skincredibles 10-Cut Wedge</v>
          </cell>
          <cell r="C29">
            <v>30</v>
          </cell>
          <cell r="D29">
            <v>160</v>
          </cell>
        </row>
        <row r="30">
          <cell r="A30">
            <v>10071179238027</v>
          </cell>
          <cell r="B30" t="str">
            <v>Skincredibles 8-Cut Wedge</v>
          </cell>
          <cell r="C30">
            <v>30</v>
          </cell>
          <cell r="D30">
            <v>160</v>
          </cell>
        </row>
        <row r="31">
          <cell r="A31">
            <v>10071179239932</v>
          </cell>
          <cell r="B31" t="str">
            <v>Skincredibles Loops</v>
          </cell>
          <cell r="C31">
            <v>30</v>
          </cell>
          <cell r="D31">
            <v>160</v>
          </cell>
        </row>
        <row r="32">
          <cell r="A32">
            <v>10071179259312</v>
          </cell>
          <cell r="B32" t="str">
            <v>Blue Ribbon 3/8 Straight Cut NW Shield</v>
          </cell>
          <cell r="C32">
            <v>30</v>
          </cell>
          <cell r="D32">
            <v>160</v>
          </cell>
        </row>
        <row r="33">
          <cell r="A33">
            <v>10071179259336</v>
          </cell>
          <cell r="B33" t="str">
            <v>Blue Ribbon 1/2" Crinkle Cut NW Shield</v>
          </cell>
          <cell r="C33">
            <v>30</v>
          </cell>
          <cell r="D33">
            <v>160</v>
          </cell>
        </row>
        <row r="34">
          <cell r="A34">
            <v>10071179259411</v>
          </cell>
          <cell r="B34" t="str">
            <v>Blue Ribbon 3/8" Straight Cut</v>
          </cell>
          <cell r="C34">
            <v>30</v>
          </cell>
          <cell r="D34">
            <v>160</v>
          </cell>
        </row>
        <row r="35">
          <cell r="A35">
            <v>10071179259435</v>
          </cell>
          <cell r="B35" t="str">
            <v xml:space="preserve">Blue Ribbon 1/2" Crinkle Cut   </v>
          </cell>
          <cell r="C35">
            <v>30</v>
          </cell>
          <cell r="D35">
            <v>160</v>
          </cell>
        </row>
        <row r="36">
          <cell r="A36">
            <v>10071179280224</v>
          </cell>
          <cell r="B36" t="str">
            <v>Tri-Taters</v>
          </cell>
          <cell r="C36">
            <v>30</v>
          </cell>
          <cell r="D36">
            <v>160</v>
          </cell>
        </row>
        <row r="37">
          <cell r="A37">
            <v>10071179283010</v>
          </cell>
          <cell r="B37" t="str">
            <v>Tiny Triangles</v>
          </cell>
          <cell r="C37">
            <v>30</v>
          </cell>
          <cell r="D37">
            <v>160</v>
          </cell>
        </row>
        <row r="38">
          <cell r="A38">
            <v>10071179299028</v>
          </cell>
          <cell r="B38" t="str">
            <v>Spudster Original Butter Flavor</v>
          </cell>
          <cell r="C38">
            <v>20</v>
          </cell>
          <cell r="D38">
            <v>106</v>
          </cell>
        </row>
        <row r="39">
          <cell r="A39">
            <v>10071179328209</v>
          </cell>
          <cell r="B39" t="str">
            <v>Skicredibles Chunks</v>
          </cell>
          <cell r="C39">
            <v>36</v>
          </cell>
          <cell r="D39">
            <v>192</v>
          </cell>
        </row>
        <row r="40">
          <cell r="A40">
            <v>10071179372271</v>
          </cell>
          <cell r="B40" t="str">
            <v>Tater Sticks</v>
          </cell>
          <cell r="C40">
            <v>24</v>
          </cell>
          <cell r="D40">
            <v>128</v>
          </cell>
        </row>
        <row r="41">
          <cell r="A41">
            <v>10071179374220</v>
          </cell>
          <cell r="B41" t="str">
            <v>Tater Bucks</v>
          </cell>
          <cell r="C41">
            <v>30</v>
          </cell>
          <cell r="D41">
            <v>160</v>
          </cell>
        </row>
        <row r="42">
          <cell r="A42">
            <v>10071179430018</v>
          </cell>
          <cell r="B42" t="str">
            <v>101's Hash Brown Patty</v>
          </cell>
          <cell r="C42">
            <v>30</v>
          </cell>
          <cell r="D42">
            <v>213</v>
          </cell>
        </row>
        <row r="43">
          <cell r="A43">
            <v>10071179451204</v>
          </cell>
          <cell r="B43" t="str">
            <v>Blue Ribbon 5/15" Straight Cut</v>
          </cell>
          <cell r="C43">
            <v>36</v>
          </cell>
          <cell r="D43">
            <v>192</v>
          </cell>
        </row>
        <row r="44">
          <cell r="A44">
            <v>10071179454014</v>
          </cell>
          <cell r="B44" t="str">
            <v>Blue Ribbon 5/16" x 3/8" Straight Cut</v>
          </cell>
          <cell r="C44">
            <v>30</v>
          </cell>
          <cell r="D44">
            <v>160</v>
          </cell>
        </row>
        <row r="45">
          <cell r="A45">
            <v>10071179464204</v>
          </cell>
          <cell r="B45" t="str">
            <v>Blue Ribbon 1/4" Shoestring</v>
          </cell>
          <cell r="C45">
            <v>36</v>
          </cell>
          <cell r="D45">
            <v>192</v>
          </cell>
        </row>
        <row r="46">
          <cell r="A46">
            <v>10071179464303</v>
          </cell>
          <cell r="B46" t="str">
            <v>Blue Ribbon 1/4" Shoestring</v>
          </cell>
          <cell r="C46">
            <v>27</v>
          </cell>
          <cell r="D46">
            <v>144</v>
          </cell>
        </row>
        <row r="47">
          <cell r="A47">
            <v>10071179470038</v>
          </cell>
          <cell r="B47" t="str">
            <v>Infinity 5/16" X 3/8" Straight cut</v>
          </cell>
          <cell r="C47">
            <v>24</v>
          </cell>
          <cell r="D47">
            <v>128</v>
          </cell>
        </row>
        <row r="48">
          <cell r="A48">
            <v>10071179470052</v>
          </cell>
          <cell r="B48" t="str">
            <v>Infinity 10-Cut Wedge</v>
          </cell>
          <cell r="C48">
            <v>24</v>
          </cell>
          <cell r="D48">
            <v>128</v>
          </cell>
        </row>
        <row r="49">
          <cell r="A49">
            <v>10071179470076</v>
          </cell>
          <cell r="B49" t="str">
            <v>Infinity 1/4" Shoestring</v>
          </cell>
          <cell r="C49">
            <v>24</v>
          </cell>
          <cell r="D49">
            <v>128</v>
          </cell>
        </row>
        <row r="50">
          <cell r="A50">
            <v>10071179470144</v>
          </cell>
          <cell r="B50" t="str">
            <v>Savory Loops</v>
          </cell>
          <cell r="C50">
            <v>30</v>
          </cell>
          <cell r="D50">
            <v>160</v>
          </cell>
        </row>
        <row r="51">
          <cell r="A51">
            <v>10071179471011</v>
          </cell>
          <cell r="B51" t="str">
            <v>Savory 3/8" Straight Cut</v>
          </cell>
          <cell r="C51">
            <v>30</v>
          </cell>
          <cell r="D51">
            <v>160</v>
          </cell>
        </row>
        <row r="52">
          <cell r="A52">
            <v>10071179471080</v>
          </cell>
          <cell r="B52" t="str">
            <v>Conquest 3/8" Straight Cut</v>
          </cell>
          <cell r="C52">
            <v>30</v>
          </cell>
          <cell r="D52">
            <v>160</v>
          </cell>
        </row>
        <row r="53">
          <cell r="A53">
            <v>10071179471172</v>
          </cell>
          <cell r="B53" t="str">
            <v>Jiffi Crisp 3/8" Straight Cut</v>
          </cell>
          <cell r="C53">
            <v>27</v>
          </cell>
          <cell r="D53">
            <v>144</v>
          </cell>
        </row>
        <row r="54">
          <cell r="A54">
            <v>10071179473039</v>
          </cell>
          <cell r="B54" t="str">
            <v xml:space="preserve">Krunchie Wedges 8-Cut </v>
          </cell>
          <cell r="C54">
            <v>30</v>
          </cell>
          <cell r="D54">
            <v>160</v>
          </cell>
        </row>
        <row r="55">
          <cell r="A55">
            <v>10071179474005</v>
          </cell>
          <cell r="B55" t="str">
            <v>Conquest 5/16" x 3/8" Straight Cut / Skin-On</v>
          </cell>
          <cell r="C55">
            <v>30</v>
          </cell>
          <cell r="D55">
            <v>160</v>
          </cell>
        </row>
        <row r="56">
          <cell r="A56">
            <v>10071179474012</v>
          </cell>
          <cell r="B56" t="str">
            <v>Savory 5/16" Straight Cut</v>
          </cell>
          <cell r="C56">
            <v>30</v>
          </cell>
          <cell r="D56">
            <v>160</v>
          </cell>
        </row>
        <row r="57">
          <cell r="A57">
            <v>10071179474029</v>
          </cell>
          <cell r="B57" t="str">
            <v xml:space="preserve">Sour Cream and Chive 3/8" x 5/16" Straight Cut </v>
          </cell>
          <cell r="C57">
            <v>30</v>
          </cell>
          <cell r="D57">
            <v>160</v>
          </cell>
        </row>
        <row r="58">
          <cell r="A58">
            <v>10071179474128</v>
          </cell>
          <cell r="B58" t="str">
            <v>NatrualCrisp 5/16" x 3/8" Straight cut</v>
          </cell>
          <cell r="C58">
            <v>30</v>
          </cell>
          <cell r="D58">
            <v>160</v>
          </cell>
        </row>
        <row r="59">
          <cell r="A59">
            <v>10071179475125</v>
          </cell>
          <cell r="B59" t="str">
            <v>NaturalCrisp 1/4" Shoestring</v>
          </cell>
          <cell r="C59">
            <v>27</v>
          </cell>
          <cell r="D59">
            <v>144</v>
          </cell>
        </row>
        <row r="60">
          <cell r="A60">
            <v>10071179477273</v>
          </cell>
          <cell r="B60" t="str">
            <v>Batter Bites</v>
          </cell>
          <cell r="C60">
            <v>36</v>
          </cell>
          <cell r="D60">
            <v>192</v>
          </cell>
        </row>
        <row r="61">
          <cell r="A61">
            <v>10071179478010</v>
          </cell>
          <cell r="B61" t="str">
            <v>Savory 10-Cut Wedge</v>
          </cell>
          <cell r="C61">
            <v>30</v>
          </cell>
          <cell r="D61">
            <v>160</v>
          </cell>
        </row>
        <row r="62">
          <cell r="A62">
            <v>10071179478027</v>
          </cell>
          <cell r="B62" t="str">
            <v>Sour Cream and Chive 10-cut Wedge</v>
          </cell>
          <cell r="C62">
            <v>30</v>
          </cell>
          <cell r="D62">
            <v>160</v>
          </cell>
        </row>
        <row r="63">
          <cell r="A63">
            <v>10071179478089</v>
          </cell>
          <cell r="B63" t="str">
            <v>Savory 8-Cut Wedge</v>
          </cell>
          <cell r="C63">
            <v>30</v>
          </cell>
          <cell r="D63">
            <v>160</v>
          </cell>
        </row>
        <row r="64">
          <cell r="A64">
            <v>10071179479024</v>
          </cell>
          <cell r="B64" t="str">
            <v>Savory Lattice Cut</v>
          </cell>
          <cell r="C64">
            <v>27</v>
          </cell>
          <cell r="D64">
            <v>144</v>
          </cell>
        </row>
        <row r="65">
          <cell r="A65">
            <v>10071179479208</v>
          </cell>
          <cell r="B65" t="str">
            <v>JR Buffalos Slices</v>
          </cell>
          <cell r="C65">
            <v>24</v>
          </cell>
          <cell r="D65">
            <v>128</v>
          </cell>
        </row>
        <row r="66">
          <cell r="A66">
            <v>10071179479987</v>
          </cell>
          <cell r="B66" t="str">
            <v>Conquest 1/4" Shoestring</v>
          </cell>
          <cell r="C66">
            <v>27</v>
          </cell>
          <cell r="D66">
            <v>144</v>
          </cell>
        </row>
        <row r="67">
          <cell r="A67">
            <v>10071179751663</v>
          </cell>
          <cell r="B67" t="str">
            <v>RoastWorks Yukon Gold &amp;  Redskin Potatoes</v>
          </cell>
          <cell r="C67">
            <v>15</v>
          </cell>
          <cell r="D67">
            <v>80</v>
          </cell>
        </row>
        <row r="68">
          <cell r="A68">
            <v>10071179757672</v>
          </cell>
          <cell r="B68" t="str">
            <v>RoastWorks Rosemary Redskin</v>
          </cell>
          <cell r="C68">
            <v>15</v>
          </cell>
          <cell r="D68">
            <v>80</v>
          </cell>
        </row>
        <row r="69">
          <cell r="A69">
            <v>10071179776772</v>
          </cell>
          <cell r="B69" t="str">
            <v>RoastWorks Redskin Halves</v>
          </cell>
          <cell r="C69">
            <v>15</v>
          </cell>
          <cell r="D69">
            <v>80</v>
          </cell>
        </row>
        <row r="70">
          <cell r="A70">
            <v>10071179777663</v>
          </cell>
          <cell r="B70" t="str">
            <v>RoastWorks Unseasoned Redskin Chunks</v>
          </cell>
          <cell r="C70">
            <v>15</v>
          </cell>
          <cell r="D70">
            <v>80</v>
          </cell>
        </row>
        <row r="71">
          <cell r="A71">
            <v>10071179977773</v>
          </cell>
          <cell r="B71" t="str">
            <v>RoastWorks Herb &amp; Garlic Russets</v>
          </cell>
          <cell r="C71">
            <v>15</v>
          </cell>
          <cell r="D71">
            <v>80</v>
          </cell>
        </row>
        <row r="72">
          <cell r="A72">
            <v>10071179020356</v>
          </cell>
          <cell r="B72" t="str">
            <v>Simplot Sweets Sweet Potato Fries Crinkle Cut</v>
          </cell>
          <cell r="C72">
            <v>15</v>
          </cell>
          <cell r="D72">
            <v>80</v>
          </cell>
        </row>
        <row r="73">
          <cell r="A73">
            <v>10071179024361</v>
          </cell>
          <cell r="B73" t="str">
            <v>Simplot Sweets Sweet Potato Gems</v>
          </cell>
          <cell r="C73">
            <v>15</v>
          </cell>
          <cell r="D73">
            <v>80</v>
          </cell>
        </row>
        <row r="74">
          <cell r="A74">
            <v>10071179027058</v>
          </cell>
          <cell r="B74" t="str">
            <v>RoastWorks Sweet Potato Unseasoning Chunk</v>
          </cell>
          <cell r="C74">
            <v>15</v>
          </cell>
          <cell r="D74">
            <v>80</v>
          </cell>
        </row>
        <row r="75">
          <cell r="A75">
            <v>10071179027812</v>
          </cell>
          <cell r="B75" t="str">
            <v>Simplot Sweets Sweet Potato 1/2" Crinkle Cut</v>
          </cell>
          <cell r="C75">
            <v>15</v>
          </cell>
          <cell r="D75">
            <v>80</v>
          </cell>
        </row>
        <row r="76">
          <cell r="A76">
            <v>10071179027829</v>
          </cell>
          <cell r="B76" t="str">
            <v>Simplot Sweets Sweet Potato Lattice Cut</v>
          </cell>
          <cell r="C76">
            <v>15</v>
          </cell>
          <cell r="D76">
            <v>80</v>
          </cell>
        </row>
        <row r="77">
          <cell r="A77">
            <v>10071179027836</v>
          </cell>
          <cell r="B77" t="str">
            <v>Simplot Sweets Sweet Potato 10-Cut Wedge</v>
          </cell>
          <cell r="C77">
            <v>15</v>
          </cell>
          <cell r="D77">
            <v>80</v>
          </cell>
        </row>
        <row r="78">
          <cell r="A78">
            <v>10071179027843</v>
          </cell>
          <cell r="B78" t="str">
            <v>Simplot Sweets Sweet Potato %/16 SC w/Vanilla Sugar</v>
          </cell>
          <cell r="C78">
            <v>15</v>
          </cell>
          <cell r="D78">
            <v>80</v>
          </cell>
        </row>
        <row r="79">
          <cell r="A79">
            <v>10071179707561</v>
          </cell>
          <cell r="B79" t="str">
            <v>RoastWorks Sweet Potato w/maple seasoning</v>
          </cell>
          <cell r="C79">
            <v>15</v>
          </cell>
          <cell r="D79">
            <v>80</v>
          </cell>
        </row>
        <row r="80">
          <cell r="A80">
            <v>10071179022763</v>
          </cell>
          <cell r="B80" t="str">
            <v>Simplot Traditions Mashed Potatoes (50 lb. bag)</v>
          </cell>
          <cell r="C80">
            <v>50</v>
          </cell>
          <cell r="D80">
            <v>2523</v>
          </cell>
        </row>
        <row r="81">
          <cell r="A81">
            <v>10071179022770</v>
          </cell>
          <cell r="B81" t="str">
            <v>Simplot Traditions Mashed Potatoes (12/26 oz)</v>
          </cell>
          <cell r="C81">
            <v>19.5</v>
          </cell>
          <cell r="D81">
            <v>984</v>
          </cell>
        </row>
        <row r="82">
          <cell r="A82">
            <v>10071179022787</v>
          </cell>
          <cell r="B82" t="str">
            <v>Simplot Traditions with Vitamin C Added Mashed Potatoes (12/26 oz)</v>
          </cell>
          <cell r="C82">
            <v>19.5</v>
          </cell>
          <cell r="D82">
            <v>984</v>
          </cell>
        </row>
        <row r="83">
          <cell r="A83">
            <v>10071179022794</v>
          </cell>
          <cell r="B83" t="str">
            <v>Simplot Traditions Hash Brown Potato Shreds (6/2.125lb)</v>
          </cell>
          <cell r="C83">
            <v>12.75</v>
          </cell>
          <cell r="D83">
            <v>309</v>
          </cell>
        </row>
        <row r="84">
          <cell r="A84">
            <v>10071179022800</v>
          </cell>
          <cell r="B84" t="str">
            <v>Simplot Traditions Mashed Potatoes (Gable Top Carton)</v>
          </cell>
          <cell r="C84">
            <v>19.440000000000001</v>
          </cell>
          <cell r="D84">
            <v>981</v>
          </cell>
        </row>
        <row r="85">
          <cell r="A85">
            <v>10071179022817</v>
          </cell>
          <cell r="B85" t="str">
            <v>Simplot Traditions Simply Reds Mashed Potatoes</v>
          </cell>
          <cell r="C85">
            <v>24.66</v>
          </cell>
          <cell r="D85">
            <v>1244</v>
          </cell>
        </row>
        <row r="86">
          <cell r="A86">
            <v>10071179022848</v>
          </cell>
          <cell r="B86" t="str">
            <v>Simplot Traditions Mashed Potatoes (24/13 oz)</v>
          </cell>
          <cell r="C86">
            <v>19.5</v>
          </cell>
          <cell r="D86">
            <v>984</v>
          </cell>
        </row>
        <row r="87">
          <cell r="A87">
            <v>10071179022855</v>
          </cell>
          <cell r="B87" t="str">
            <v>Simplot Traditions Sliced Potatoes</v>
          </cell>
          <cell r="C87">
            <v>20</v>
          </cell>
          <cell r="D87">
            <v>435</v>
          </cell>
        </row>
        <row r="88">
          <cell r="A88">
            <v>10071179022862</v>
          </cell>
          <cell r="B88" t="str">
            <v>Simplot Traditions AuGratin Potato Casserole (12/20.35oz)</v>
          </cell>
          <cell r="C88">
            <v>15.26</v>
          </cell>
          <cell r="D88">
            <v>392</v>
          </cell>
        </row>
        <row r="89">
          <cell r="A89">
            <v>10071179022879</v>
          </cell>
          <cell r="B89" t="str">
            <v>Simplot Traditions Scalloped Potato Casserole (12/20.35oz)</v>
          </cell>
          <cell r="C89">
            <v>15.26</v>
          </cell>
          <cell r="D89">
            <v>384</v>
          </cell>
        </row>
        <row r="90">
          <cell r="A90">
            <v>10071179022930</v>
          </cell>
          <cell r="B90" t="str">
            <v>Simplot Traditions No Salt Added Mashed Potatoes</v>
          </cell>
          <cell r="C90">
            <v>28.13</v>
          </cell>
          <cell r="D90">
            <v>1419</v>
          </cell>
        </row>
        <row r="91">
          <cell r="A91">
            <v>10071179032632</v>
          </cell>
          <cell r="B91" t="str">
            <v>Simplot Traditions Low Sodium Mashed Potatoes</v>
          </cell>
          <cell r="C91">
            <v>19.125</v>
          </cell>
          <cell r="D91">
            <v>411.84</v>
          </cell>
        </row>
        <row r="92">
          <cell r="A92">
            <v>10071179033448</v>
          </cell>
          <cell r="B92" t="str">
            <v>Simplot Legacy Mashed Potatoes</v>
          </cell>
          <cell r="C92">
            <v>17.25</v>
          </cell>
          <cell r="D92">
            <v>405.72</v>
          </cell>
        </row>
        <row r="93">
          <cell r="A93">
            <v>10071179401322</v>
          </cell>
          <cell r="B93" t="str">
            <v>True Recipe Granules Complete with Vit C (6-5.437# Cans) ZGTF</v>
          </cell>
          <cell r="C93">
            <v>32.619999999999997</v>
          </cell>
          <cell r="D93">
            <v>1646</v>
          </cell>
        </row>
        <row r="94">
          <cell r="A94">
            <v>10071179401520</v>
          </cell>
          <cell r="B94" t="str">
            <v>True Recipe Granules Plain with Vit C (6-6# cans) ZGTF</v>
          </cell>
          <cell r="C94">
            <v>36</v>
          </cell>
          <cell r="D94">
            <v>1817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88"/>
  <sheetViews>
    <sheetView tabSelected="1" zoomScale="80" zoomScaleNormal="80" workbookViewId="0">
      <pane ySplit="6" topLeftCell="A7" activePane="bottomLeft" state="frozen"/>
      <selection pane="bottomLeft" activeCell="A7" sqref="A7:XFD19"/>
    </sheetView>
  </sheetViews>
  <sheetFormatPr defaultRowHeight="12.75" x14ac:dyDescent="0.2"/>
  <cols>
    <col min="1" max="1" width="16.28515625" customWidth="1"/>
    <col min="2" max="2" width="46.85546875" customWidth="1"/>
    <col min="3" max="3" width="10.7109375" customWidth="1"/>
    <col min="4" max="4" width="11.5703125" customWidth="1"/>
    <col min="5" max="5" width="12" customWidth="1"/>
    <col min="6" max="6" width="9.7109375" customWidth="1"/>
    <col min="7" max="8" width="7.28515625" customWidth="1"/>
    <col min="9" max="9" width="10.28515625" style="69" customWidth="1"/>
    <col min="11" max="11" width="19" style="14" customWidth="1"/>
    <col min="12" max="12" width="10.28515625" bestFit="1" customWidth="1"/>
    <col min="13" max="13" width="16.28515625" customWidth="1"/>
    <col min="15" max="15" width="11.28515625" bestFit="1" customWidth="1"/>
  </cols>
  <sheetData>
    <row r="1" spans="1:62" ht="30" x14ac:dyDescent="0.4">
      <c r="A1" s="150" t="s">
        <v>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39"/>
      <c r="M1" s="39"/>
    </row>
    <row r="2" spans="1:62" s="21" customFormat="1" ht="30" x14ac:dyDescent="0.4">
      <c r="A2" s="20"/>
      <c r="B2" s="20"/>
      <c r="C2" s="20"/>
      <c r="D2" s="20"/>
      <c r="E2" s="20"/>
      <c r="F2" s="20"/>
      <c r="G2" s="20"/>
      <c r="H2" s="20"/>
      <c r="I2" s="63"/>
      <c r="J2" s="20"/>
      <c r="M2" s="140" t="s">
        <v>93</v>
      </c>
    </row>
    <row r="3" spans="1:62" s="21" customFormat="1" ht="30" x14ac:dyDescent="0.4">
      <c r="A3" s="20"/>
      <c r="B3" s="20"/>
      <c r="C3" s="20"/>
      <c r="D3" s="20"/>
      <c r="E3" s="20"/>
      <c r="F3" s="20"/>
      <c r="G3" s="20"/>
      <c r="H3" s="20"/>
      <c r="I3" s="63"/>
      <c r="J3" s="20"/>
      <c r="K3" s="20"/>
    </row>
    <row r="4" spans="1:62" s="21" customFormat="1" ht="30" x14ac:dyDescent="0.4">
      <c r="A4" s="20"/>
      <c r="B4" s="20"/>
      <c r="C4" s="20"/>
      <c r="D4" s="20"/>
      <c r="E4" s="20"/>
      <c r="F4" s="20"/>
      <c r="G4" s="20"/>
      <c r="H4" s="20"/>
      <c r="I4" s="63"/>
      <c r="J4" s="20"/>
      <c r="K4" s="20"/>
    </row>
    <row r="5" spans="1:62" ht="19.5" customHeight="1" x14ac:dyDescent="0.2">
      <c r="A5" s="36">
        <v>110227</v>
      </c>
      <c r="B5" s="44" t="s">
        <v>3</v>
      </c>
      <c r="C5" s="37"/>
      <c r="D5" s="37"/>
      <c r="E5" s="37"/>
      <c r="F5" s="37"/>
      <c r="G5" s="37"/>
      <c r="H5" s="37"/>
      <c r="I5" s="64"/>
      <c r="J5" s="40"/>
      <c r="K5" s="41"/>
      <c r="L5" s="40"/>
      <c r="M5" s="42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</row>
    <row r="6" spans="1:62" s="6" customFormat="1" ht="80.25" customHeight="1" x14ac:dyDescent="0.2">
      <c r="A6" s="17" t="s">
        <v>11</v>
      </c>
      <c r="B6" s="43" t="s">
        <v>0</v>
      </c>
      <c r="C6" s="46" t="s">
        <v>12</v>
      </c>
      <c r="D6" s="46" t="s">
        <v>13</v>
      </c>
      <c r="E6" s="46" t="s">
        <v>1</v>
      </c>
      <c r="F6" s="46" t="s">
        <v>10</v>
      </c>
      <c r="G6" s="46" t="s">
        <v>9</v>
      </c>
      <c r="H6" s="46" t="s">
        <v>8</v>
      </c>
      <c r="I6" s="65" t="s">
        <v>7</v>
      </c>
      <c r="J6" s="46" t="s">
        <v>14</v>
      </c>
      <c r="K6" s="45" t="s">
        <v>15</v>
      </c>
      <c r="L6" s="47" t="s">
        <v>5</v>
      </c>
      <c r="M6" s="47" t="s">
        <v>6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</row>
    <row r="7" spans="1:62" ht="12.75" customHeight="1" x14ac:dyDescent="0.2">
      <c r="A7" s="97">
        <v>10071179401322</v>
      </c>
      <c r="B7" s="98" t="s">
        <v>43</v>
      </c>
      <c r="C7" s="3">
        <v>32.619999999999997</v>
      </c>
      <c r="D7" s="4">
        <v>1646</v>
      </c>
      <c r="E7" s="96"/>
      <c r="F7" s="146"/>
      <c r="G7" s="91">
        <f t="shared" ref="G7:G8" si="0">E7/D7</f>
        <v>0</v>
      </c>
      <c r="H7" s="91">
        <f t="shared" ref="H7:H8" si="1">G7*F7</f>
        <v>0</v>
      </c>
      <c r="I7" s="91">
        <f t="shared" ref="I7:I8" si="2">H7*9</f>
        <v>0</v>
      </c>
      <c r="J7" s="70">
        <v>163.09999999999997</v>
      </c>
      <c r="K7" s="15">
        <f t="shared" ref="K7:K8" si="3">I7*J7</f>
        <v>0</v>
      </c>
      <c r="L7" s="38">
        <v>5.36</v>
      </c>
      <c r="M7" s="132">
        <f t="shared" ref="M7:M8" si="4">I7*L7</f>
        <v>0</v>
      </c>
      <c r="N7" s="143"/>
    </row>
    <row r="8" spans="1:62" ht="12.75" customHeight="1" x14ac:dyDescent="0.2">
      <c r="A8" s="97">
        <v>10071179401520</v>
      </c>
      <c r="B8" s="98" t="s">
        <v>44</v>
      </c>
      <c r="C8" s="3">
        <v>36</v>
      </c>
      <c r="D8" s="4">
        <v>1817</v>
      </c>
      <c r="E8" s="96"/>
      <c r="F8" s="146"/>
      <c r="G8" s="91">
        <f t="shared" si="0"/>
        <v>0</v>
      </c>
      <c r="H8" s="91">
        <f t="shared" si="1"/>
        <v>0</v>
      </c>
      <c r="I8" s="91">
        <f t="shared" si="2"/>
        <v>0</v>
      </c>
      <c r="J8" s="70">
        <v>180</v>
      </c>
      <c r="K8" s="15">
        <f t="shared" si="3"/>
        <v>0</v>
      </c>
      <c r="L8" s="38">
        <v>10.130000000000001</v>
      </c>
      <c r="M8" s="132">
        <f t="shared" si="4"/>
        <v>0</v>
      </c>
      <c r="N8" s="143"/>
    </row>
    <row r="9" spans="1:62" s="7" customFormat="1" ht="16.5" customHeight="1" thickBot="1" x14ac:dyDescent="0.3">
      <c r="A9" s="18" t="s">
        <v>50</v>
      </c>
      <c r="B9" s="95"/>
      <c r="C9" s="99"/>
      <c r="D9" s="100"/>
      <c r="E9" s="101"/>
      <c r="F9" s="114"/>
      <c r="G9" s="105"/>
      <c r="H9" s="105"/>
      <c r="I9" s="105"/>
      <c r="J9" s="106"/>
      <c r="K9" s="138">
        <f>SUM(K7:K8)</f>
        <v>0</v>
      </c>
      <c r="L9" s="38">
        <v>11.18</v>
      </c>
      <c r="M9" s="139">
        <f>SUM(M7:M8)</f>
        <v>0</v>
      </c>
    </row>
    <row r="10" spans="1:62" s="7" customFormat="1" ht="16.5" customHeight="1" thickBot="1" x14ac:dyDescent="0.3">
      <c r="A10" s="8"/>
      <c r="B10" s="9"/>
      <c r="C10" s="10"/>
      <c r="D10" s="11"/>
      <c r="E10" s="22"/>
      <c r="F10" s="151" t="s">
        <v>63</v>
      </c>
      <c r="G10" s="152"/>
      <c r="H10" s="152"/>
      <c r="I10" s="152"/>
      <c r="J10" s="152"/>
      <c r="K10" s="94"/>
      <c r="L10" s="103"/>
      <c r="M10" s="103"/>
    </row>
    <row r="11" spans="1:62" s="23" customFormat="1" ht="15.75" customHeight="1" thickBot="1" x14ac:dyDescent="0.3">
      <c r="A11" s="8"/>
      <c r="B11" s="9"/>
      <c r="C11" s="10"/>
      <c r="D11" s="11"/>
      <c r="E11" s="22"/>
      <c r="F11" s="115" t="s">
        <v>59</v>
      </c>
      <c r="G11" s="116"/>
      <c r="H11" s="116"/>
      <c r="I11" s="117"/>
      <c r="J11" s="118"/>
      <c r="K11" s="119">
        <f>(K9-K10)/40000</f>
        <v>0</v>
      </c>
    </row>
    <row r="12" spans="1:62" s="23" customFormat="1" ht="15.75" customHeight="1" x14ac:dyDescent="0.25">
      <c r="A12" s="8"/>
      <c r="B12" s="9"/>
      <c r="C12" s="10"/>
      <c r="D12" s="11"/>
      <c r="E12" s="22"/>
      <c r="F12" s="22"/>
      <c r="G12" s="72"/>
      <c r="H12" s="72"/>
      <c r="I12" s="72"/>
      <c r="J12" s="73"/>
      <c r="K12" s="74"/>
    </row>
    <row r="13" spans="1:62" s="23" customFormat="1" ht="18" customHeight="1" x14ac:dyDescent="0.25">
      <c r="A13" s="51">
        <v>100980</v>
      </c>
      <c r="B13" s="51" t="s">
        <v>46</v>
      </c>
      <c r="C13" s="52"/>
      <c r="D13" s="53"/>
      <c r="E13" s="54"/>
      <c r="F13" s="54"/>
      <c r="G13" s="55"/>
      <c r="H13" s="55"/>
      <c r="I13" s="55"/>
      <c r="J13" s="54"/>
      <c r="K13" s="56"/>
      <c r="L13" s="54"/>
      <c r="M13" s="57"/>
    </row>
    <row r="14" spans="1:62" s="23" customFormat="1" ht="64.5" x14ac:dyDescent="0.25">
      <c r="A14" s="58" t="s">
        <v>11</v>
      </c>
      <c r="B14" s="59" t="s">
        <v>0</v>
      </c>
      <c r="C14" s="60" t="s">
        <v>12</v>
      </c>
      <c r="D14" s="60" t="s">
        <v>13</v>
      </c>
      <c r="E14" s="60" t="s">
        <v>1</v>
      </c>
      <c r="F14" s="60" t="s">
        <v>10</v>
      </c>
      <c r="G14" s="60" t="s">
        <v>9</v>
      </c>
      <c r="H14" s="60" t="s">
        <v>8</v>
      </c>
      <c r="I14" s="68" t="s">
        <v>7</v>
      </c>
      <c r="J14" s="60" t="s">
        <v>14</v>
      </c>
      <c r="K14" s="61" t="s">
        <v>15</v>
      </c>
      <c r="L14" s="60" t="s">
        <v>5</v>
      </c>
      <c r="M14" s="60" t="s">
        <v>6</v>
      </c>
    </row>
    <row r="15" spans="1:62" s="84" customFormat="1" ht="12.75" customHeight="1" x14ac:dyDescent="0.2">
      <c r="A15" s="82">
        <v>10071179020356</v>
      </c>
      <c r="B15" s="83" t="s">
        <v>73</v>
      </c>
      <c r="C15" s="3">
        <f>VLOOKUP(A15,[1]Sheet1!$A:$C,3,FALSE)</f>
        <v>15</v>
      </c>
      <c r="D15" s="4">
        <f>VLOOKUP(A15,[1]Sheet1!$A:$D,4,FALSE)</f>
        <v>80</v>
      </c>
      <c r="E15" s="85"/>
      <c r="F15" s="85"/>
      <c r="G15" s="86">
        <f>E15/D15</f>
        <v>0</v>
      </c>
      <c r="H15" s="86">
        <f>G15*F15</f>
        <v>0</v>
      </c>
      <c r="I15" s="86">
        <f>H15*9</f>
        <v>0</v>
      </c>
      <c r="J15" s="142">
        <v>29.41</v>
      </c>
      <c r="K15" s="87">
        <f t="shared" ref="K15:K22" si="5">I15*J15</f>
        <v>0</v>
      </c>
      <c r="L15" s="38">
        <v>5.77</v>
      </c>
      <c r="M15" s="88">
        <f t="shared" ref="M15:M22" si="6">I15*L15</f>
        <v>0</v>
      </c>
      <c r="N15" s="144"/>
    </row>
    <row r="16" spans="1:62" s="84" customFormat="1" ht="12.75" customHeight="1" x14ac:dyDescent="0.2">
      <c r="A16" s="82">
        <v>10071179024361</v>
      </c>
      <c r="B16" s="77" t="s">
        <v>48</v>
      </c>
      <c r="C16" s="3">
        <f>VLOOKUP(A16,[1]Sheet1!$A:$C,3,FALSE)</f>
        <v>15</v>
      </c>
      <c r="D16" s="4">
        <f>VLOOKUP(A16,[1]Sheet1!$A:$D,4,FALSE)</f>
        <v>80</v>
      </c>
      <c r="E16" s="85"/>
      <c r="F16" s="85"/>
      <c r="G16" s="86">
        <f t="shared" ref="G16:G22" si="7">E16/D16</f>
        <v>0</v>
      </c>
      <c r="H16" s="86">
        <f t="shared" ref="H16:H22" si="8">G16*F16</f>
        <v>0</v>
      </c>
      <c r="I16" s="86">
        <f t="shared" ref="I16:I22" si="9">H16*9</f>
        <v>0</v>
      </c>
      <c r="J16" s="142">
        <v>29.41</v>
      </c>
      <c r="K16" s="87">
        <f t="shared" si="5"/>
        <v>0</v>
      </c>
      <c r="L16" s="38">
        <v>5.77</v>
      </c>
      <c r="M16" s="88">
        <f t="shared" si="6"/>
        <v>0</v>
      </c>
      <c r="N16" s="144"/>
    </row>
    <row r="17" spans="1:62" s="84" customFormat="1" ht="12.75" customHeight="1" x14ac:dyDescent="0.2">
      <c r="A17" s="107">
        <v>10071179027058</v>
      </c>
      <c r="B17" s="141" t="s">
        <v>71</v>
      </c>
      <c r="C17" s="3">
        <f>VLOOKUP(A17,[1]Sheet1!$A:$C,3,FALSE)</f>
        <v>15</v>
      </c>
      <c r="D17" s="4">
        <f>VLOOKUP(A17,[1]Sheet1!$A:$D,4,FALSE)</f>
        <v>80</v>
      </c>
      <c r="E17" s="109"/>
      <c r="F17" s="109"/>
      <c r="G17" s="86">
        <f t="shared" si="7"/>
        <v>0</v>
      </c>
      <c r="H17" s="86">
        <f t="shared" si="8"/>
        <v>0</v>
      </c>
      <c r="I17" s="86">
        <f t="shared" si="9"/>
        <v>0</v>
      </c>
      <c r="J17" s="142">
        <v>18.75</v>
      </c>
      <c r="K17" s="87">
        <f t="shared" si="5"/>
        <v>0</v>
      </c>
      <c r="L17" s="38">
        <v>3.68</v>
      </c>
      <c r="M17" s="88">
        <f t="shared" si="6"/>
        <v>0</v>
      </c>
      <c r="N17" s="144"/>
    </row>
    <row r="18" spans="1:62" s="84" customFormat="1" ht="12.75" customHeight="1" x14ac:dyDescent="0.2">
      <c r="A18" s="107">
        <v>10071179027812</v>
      </c>
      <c r="B18" s="141" t="s">
        <v>72</v>
      </c>
      <c r="C18" s="3">
        <f>VLOOKUP(A18,[1]Sheet1!$A:$C,3,FALSE)</f>
        <v>15</v>
      </c>
      <c r="D18" s="4">
        <f>VLOOKUP(A18,[1]Sheet1!$A:$D,4,FALSE)</f>
        <v>80</v>
      </c>
      <c r="E18" s="109"/>
      <c r="F18" s="109"/>
      <c r="G18" s="86">
        <f t="shared" si="7"/>
        <v>0</v>
      </c>
      <c r="H18" s="86">
        <f t="shared" si="8"/>
        <v>0</v>
      </c>
      <c r="I18" s="86">
        <f t="shared" si="9"/>
        <v>0</v>
      </c>
      <c r="J18" s="142">
        <v>29.41</v>
      </c>
      <c r="K18" s="87">
        <f t="shared" si="5"/>
        <v>0</v>
      </c>
      <c r="L18" s="38">
        <v>5.77</v>
      </c>
      <c r="M18" s="88">
        <f t="shared" si="6"/>
        <v>0</v>
      </c>
      <c r="N18" s="144"/>
    </row>
    <row r="19" spans="1:62" s="84" customFormat="1" ht="12.75" customHeight="1" x14ac:dyDescent="0.2">
      <c r="A19" s="107">
        <v>10071179027829</v>
      </c>
      <c r="B19" s="141" t="s">
        <v>77</v>
      </c>
      <c r="C19" s="3">
        <f>VLOOKUP(A19,[1]Sheet1!$A:$C,3,FALSE)</f>
        <v>15</v>
      </c>
      <c r="D19" s="4">
        <f>VLOOKUP(A19,[1]Sheet1!$A:$D,4,FALSE)</f>
        <v>80</v>
      </c>
      <c r="E19" s="109"/>
      <c r="F19" s="109"/>
      <c r="G19" s="86">
        <f t="shared" si="7"/>
        <v>0</v>
      </c>
      <c r="H19" s="86">
        <f t="shared" si="8"/>
        <v>0</v>
      </c>
      <c r="I19" s="86">
        <f t="shared" si="9"/>
        <v>0</v>
      </c>
      <c r="J19" s="142">
        <v>29.41</v>
      </c>
      <c r="K19" s="87">
        <f t="shared" si="5"/>
        <v>0</v>
      </c>
      <c r="L19" s="38">
        <v>5.77</v>
      </c>
      <c r="M19" s="88">
        <f t="shared" si="6"/>
        <v>0</v>
      </c>
      <c r="N19" s="144"/>
    </row>
    <row r="20" spans="1:62" s="84" customFormat="1" ht="12.75" customHeight="1" x14ac:dyDescent="0.2">
      <c r="A20" s="107">
        <v>10071179027836</v>
      </c>
      <c r="B20" s="141" t="s">
        <v>78</v>
      </c>
      <c r="C20" s="3">
        <f>VLOOKUP(A20,[1]Sheet1!$A:$C,3,FALSE)</f>
        <v>15</v>
      </c>
      <c r="D20" s="4">
        <f>VLOOKUP(A20,[1]Sheet1!$A:$D,4,FALSE)</f>
        <v>80</v>
      </c>
      <c r="E20" s="109"/>
      <c r="F20" s="109"/>
      <c r="G20" s="86">
        <f t="shared" si="7"/>
        <v>0</v>
      </c>
      <c r="H20" s="86">
        <f t="shared" si="8"/>
        <v>0</v>
      </c>
      <c r="I20" s="86">
        <f t="shared" si="9"/>
        <v>0</v>
      </c>
      <c r="J20" s="142">
        <v>29.41</v>
      </c>
      <c r="K20" s="87">
        <f t="shared" si="5"/>
        <v>0</v>
      </c>
      <c r="L20" s="38">
        <v>5.77</v>
      </c>
      <c r="M20" s="88">
        <f t="shared" si="6"/>
        <v>0</v>
      </c>
      <c r="N20" s="144"/>
    </row>
    <row r="21" spans="1:62" s="84" customFormat="1" ht="12.75" customHeight="1" x14ac:dyDescent="0.2">
      <c r="A21" s="107">
        <v>10071179027843</v>
      </c>
      <c r="B21" s="141" t="s">
        <v>79</v>
      </c>
      <c r="C21" s="3">
        <f>VLOOKUP(A21,[1]Sheet1!$A:$C,3,FALSE)</f>
        <v>15</v>
      </c>
      <c r="D21" s="4">
        <f>VLOOKUP(A21,[1]Sheet1!$A:$D,4,FALSE)</f>
        <v>80</v>
      </c>
      <c r="E21" s="109"/>
      <c r="F21" s="109"/>
      <c r="G21" s="86">
        <f t="shared" si="7"/>
        <v>0</v>
      </c>
      <c r="H21" s="86">
        <f t="shared" si="8"/>
        <v>0</v>
      </c>
      <c r="I21" s="86">
        <f t="shared" si="9"/>
        <v>0</v>
      </c>
      <c r="J21" s="142">
        <v>29.41</v>
      </c>
      <c r="K21" s="87">
        <f t="shared" si="5"/>
        <v>0</v>
      </c>
      <c r="L21" s="38">
        <v>5.77</v>
      </c>
      <c r="M21" s="88">
        <f t="shared" si="6"/>
        <v>0</v>
      </c>
      <c r="N21" s="144"/>
    </row>
    <row r="22" spans="1:62" s="84" customFormat="1" ht="12.75" customHeight="1" x14ac:dyDescent="0.2">
      <c r="A22" s="107">
        <v>10071179707561</v>
      </c>
      <c r="B22" s="108" t="s">
        <v>49</v>
      </c>
      <c r="C22" s="3">
        <f>VLOOKUP(A22,[1]Sheet1!$A:$C,3,FALSE)</f>
        <v>15</v>
      </c>
      <c r="D22" s="4">
        <f>VLOOKUP(A22,[1]Sheet1!$A:$D,4,FALSE)</f>
        <v>80</v>
      </c>
      <c r="E22" s="109"/>
      <c r="F22" s="109"/>
      <c r="G22" s="86">
        <f t="shared" si="7"/>
        <v>0</v>
      </c>
      <c r="H22" s="86">
        <f t="shared" si="8"/>
        <v>0</v>
      </c>
      <c r="I22" s="86">
        <f t="shared" si="9"/>
        <v>0</v>
      </c>
      <c r="J22" s="71">
        <v>18.75</v>
      </c>
      <c r="K22" s="87">
        <f t="shared" si="5"/>
        <v>0</v>
      </c>
      <c r="L22" s="38">
        <v>3.68</v>
      </c>
      <c r="M22" s="88">
        <f t="shared" si="6"/>
        <v>0</v>
      </c>
      <c r="N22" s="144"/>
    </row>
    <row r="23" spans="1:62" s="23" customFormat="1" ht="16.5" customHeight="1" thickBot="1" x14ac:dyDescent="0.3">
      <c r="A23" s="110" t="s">
        <v>47</v>
      </c>
      <c r="B23" s="54"/>
      <c r="C23" s="54"/>
      <c r="D23" s="54"/>
      <c r="E23" s="54"/>
      <c r="F23" s="111"/>
      <c r="G23" s="111"/>
      <c r="H23" s="111"/>
      <c r="I23" s="112"/>
      <c r="J23" s="113"/>
      <c r="K23" s="135">
        <f>SUM(K15:K22)</f>
        <v>0</v>
      </c>
      <c r="L23" s="136"/>
      <c r="M23" s="137">
        <f>SUM(M15:M22)</f>
        <v>0</v>
      </c>
    </row>
    <row r="24" spans="1:62" s="23" customFormat="1" ht="16.5" customHeight="1" thickBot="1" x14ac:dyDescent="0.3">
      <c r="A24" s="8"/>
      <c r="B24" s="102"/>
      <c r="C24" s="102"/>
      <c r="D24" s="102"/>
      <c r="E24" s="102"/>
      <c r="F24" s="153" t="s">
        <v>64</v>
      </c>
      <c r="G24" s="154"/>
      <c r="H24" s="154"/>
      <c r="I24" s="154"/>
      <c r="J24" s="154"/>
      <c r="K24" s="62"/>
      <c r="L24" s="104"/>
      <c r="M24" s="103"/>
    </row>
    <row r="25" spans="1:62" s="23" customFormat="1" ht="16.5" customHeight="1" thickBot="1" x14ac:dyDescent="0.3">
      <c r="A25"/>
      <c r="B25"/>
      <c r="C25"/>
      <c r="D25"/>
      <c r="E25"/>
      <c r="F25" s="120" t="s">
        <v>60</v>
      </c>
      <c r="G25" s="121"/>
      <c r="H25" s="121"/>
      <c r="I25" s="122"/>
      <c r="J25" s="123"/>
      <c r="K25" s="124">
        <f>(K23-K24)/40000</f>
        <v>0</v>
      </c>
      <c r="L25" s="21"/>
      <c r="M25" s="21"/>
    </row>
    <row r="26" spans="1:62" s="7" customFormat="1" ht="15.75" customHeight="1" x14ac:dyDescent="0.25">
      <c r="A26" s="8"/>
      <c r="B26" s="9"/>
      <c r="C26" s="10"/>
      <c r="D26" s="11"/>
      <c r="E26" s="12"/>
      <c r="F26" s="22"/>
      <c r="G26" s="72"/>
      <c r="H26" s="72"/>
      <c r="I26" s="72"/>
      <c r="J26" s="23"/>
      <c r="K26" s="75"/>
    </row>
    <row r="27" spans="1:62" ht="27" customHeight="1" x14ac:dyDescent="0.4">
      <c r="A27" s="150" t="s">
        <v>4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39"/>
      <c r="M27" s="39"/>
    </row>
    <row r="28" spans="1:62" ht="26.25" x14ac:dyDescent="0.2">
      <c r="A28" s="29">
        <v>100506</v>
      </c>
      <c r="B28" s="29" t="s">
        <v>2</v>
      </c>
      <c r="C28" s="30"/>
      <c r="D28" s="31"/>
      <c r="E28" s="32"/>
      <c r="F28" s="32"/>
      <c r="G28" s="33"/>
      <c r="H28" s="33"/>
      <c r="I28" s="33"/>
      <c r="J28" s="32"/>
      <c r="K28" s="34"/>
      <c r="L28" s="32"/>
      <c r="M28" s="35"/>
    </row>
    <row r="29" spans="1:62" s="6" customFormat="1" ht="50.25" customHeight="1" x14ac:dyDescent="0.2">
      <c r="A29" s="19" t="s">
        <v>11</v>
      </c>
      <c r="B29" s="48" t="s">
        <v>0</v>
      </c>
      <c r="C29" s="49" t="s">
        <v>12</v>
      </c>
      <c r="D29" s="49" t="s">
        <v>13</v>
      </c>
      <c r="E29" s="49" t="s">
        <v>1</v>
      </c>
      <c r="F29" s="49" t="s">
        <v>10</v>
      </c>
      <c r="G29" s="49" t="s">
        <v>9</v>
      </c>
      <c r="H29" s="49" t="s">
        <v>8</v>
      </c>
      <c r="I29" s="66" t="s">
        <v>7</v>
      </c>
      <c r="J29" s="49" t="s">
        <v>14</v>
      </c>
      <c r="K29" s="50" t="s">
        <v>15</v>
      </c>
      <c r="L29" s="49" t="s">
        <v>5</v>
      </c>
      <c r="M29" s="49" t="s">
        <v>6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</row>
    <row r="30" spans="1:62" s="93" customFormat="1" ht="12.75" customHeight="1" x14ac:dyDescent="0.2">
      <c r="A30" s="1">
        <v>10071179000464</v>
      </c>
      <c r="B30" s="77" t="s">
        <v>51</v>
      </c>
      <c r="C30" s="3">
        <v>15</v>
      </c>
      <c r="D30" s="4">
        <v>80</v>
      </c>
      <c r="E30" s="78"/>
      <c r="F30" s="78"/>
      <c r="G30" s="79">
        <f t="shared" ref="G30:G55" si="10">E30/D30</f>
        <v>0</v>
      </c>
      <c r="H30" s="79">
        <f t="shared" ref="H30:H55" si="11">G30*F30</f>
        <v>0</v>
      </c>
      <c r="I30" s="79">
        <f t="shared" ref="I30:I55" si="12">H30*9</f>
        <v>0</v>
      </c>
      <c r="J30" s="76">
        <v>18.75</v>
      </c>
      <c r="K30" s="15">
        <f t="shared" ref="K30:K55" si="13">I30*J30</f>
        <v>0</v>
      </c>
      <c r="L30" s="38">
        <v>1.97</v>
      </c>
      <c r="M30" s="81">
        <f t="shared" ref="M30:M55" si="14">I30*L30</f>
        <v>0</v>
      </c>
      <c r="N30" s="145"/>
    </row>
    <row r="31" spans="1:62" s="89" customFormat="1" ht="12.75" customHeight="1" x14ac:dyDescent="0.2">
      <c r="A31" s="1">
        <v>10071179000488</v>
      </c>
      <c r="B31" s="77" t="s">
        <v>52</v>
      </c>
      <c r="C31" s="3">
        <v>15</v>
      </c>
      <c r="D31" s="4">
        <v>80</v>
      </c>
      <c r="E31" s="78"/>
      <c r="F31" s="78"/>
      <c r="G31" s="79">
        <f t="shared" si="10"/>
        <v>0</v>
      </c>
      <c r="H31" s="79">
        <f t="shared" si="11"/>
        <v>0</v>
      </c>
      <c r="I31" s="79">
        <f t="shared" si="12"/>
        <v>0</v>
      </c>
      <c r="J31" s="76">
        <v>18.75</v>
      </c>
      <c r="K31" s="80">
        <f t="shared" si="13"/>
        <v>0</v>
      </c>
      <c r="L31" s="38">
        <v>1.97</v>
      </c>
      <c r="M31" s="81">
        <f t="shared" si="14"/>
        <v>0</v>
      </c>
      <c r="N31" s="145"/>
    </row>
    <row r="32" spans="1:62" x14ac:dyDescent="0.2">
      <c r="A32" s="1">
        <v>10071179004172</v>
      </c>
      <c r="B32" s="2" t="s">
        <v>39</v>
      </c>
      <c r="C32" s="3">
        <v>27</v>
      </c>
      <c r="D32" s="4">
        <v>144</v>
      </c>
      <c r="E32" s="78"/>
      <c r="F32" s="78"/>
      <c r="G32" s="28">
        <f t="shared" si="10"/>
        <v>0</v>
      </c>
      <c r="H32" s="28">
        <f t="shared" si="11"/>
        <v>0</v>
      </c>
      <c r="I32" s="28">
        <f t="shared" si="12"/>
        <v>0</v>
      </c>
      <c r="J32" s="76">
        <v>49.1</v>
      </c>
      <c r="K32" s="15">
        <f t="shared" si="13"/>
        <v>0</v>
      </c>
      <c r="L32" s="38">
        <v>5.15</v>
      </c>
      <c r="M32" s="38">
        <f t="shared" si="14"/>
        <v>0</v>
      </c>
      <c r="N32" s="145"/>
    </row>
    <row r="33" spans="1:16" x14ac:dyDescent="0.2">
      <c r="A33" s="1">
        <v>10071179004189</v>
      </c>
      <c r="B33" s="2" t="s">
        <v>17</v>
      </c>
      <c r="C33" s="3">
        <v>30</v>
      </c>
      <c r="D33" s="4">
        <v>160</v>
      </c>
      <c r="E33" s="78"/>
      <c r="F33" s="78"/>
      <c r="G33" s="28">
        <f t="shared" si="10"/>
        <v>0</v>
      </c>
      <c r="H33" s="28">
        <f t="shared" si="11"/>
        <v>0</v>
      </c>
      <c r="I33" s="28">
        <f t="shared" si="12"/>
        <v>0</v>
      </c>
      <c r="J33" s="76">
        <v>54.54545454545454</v>
      </c>
      <c r="K33" s="15">
        <f t="shared" si="13"/>
        <v>0</v>
      </c>
      <c r="L33" s="38">
        <v>5.72</v>
      </c>
      <c r="M33" s="38">
        <f t="shared" si="14"/>
        <v>0</v>
      </c>
      <c r="N33" s="145"/>
    </row>
    <row r="34" spans="1:16" x14ac:dyDescent="0.2">
      <c r="A34" s="1">
        <v>10071179026709</v>
      </c>
      <c r="B34" s="2" t="s">
        <v>65</v>
      </c>
      <c r="C34" s="3">
        <v>30</v>
      </c>
      <c r="D34" s="4">
        <v>160</v>
      </c>
      <c r="E34" s="78"/>
      <c r="F34" s="78"/>
      <c r="G34" s="28">
        <f t="shared" si="10"/>
        <v>0</v>
      </c>
      <c r="H34" s="28">
        <f t="shared" si="11"/>
        <v>0</v>
      </c>
      <c r="I34" s="28">
        <f t="shared" si="12"/>
        <v>0</v>
      </c>
      <c r="J34" s="76">
        <v>54.54545454545454</v>
      </c>
      <c r="K34" s="15">
        <f t="shared" si="13"/>
        <v>0</v>
      </c>
      <c r="L34" s="38">
        <v>5.72</v>
      </c>
      <c r="M34" s="38">
        <f t="shared" si="14"/>
        <v>0</v>
      </c>
      <c r="N34" s="145"/>
    </row>
    <row r="35" spans="1:16" x14ac:dyDescent="0.2">
      <c r="A35" s="1">
        <v>10071179027515</v>
      </c>
      <c r="B35" s="2" t="s">
        <v>66</v>
      </c>
      <c r="C35" s="3">
        <v>30</v>
      </c>
      <c r="D35" s="4">
        <v>160</v>
      </c>
      <c r="E35" s="78"/>
      <c r="F35" s="78"/>
      <c r="G35" s="28">
        <f t="shared" si="10"/>
        <v>0</v>
      </c>
      <c r="H35" s="28">
        <f t="shared" si="11"/>
        <v>0</v>
      </c>
      <c r="I35" s="28">
        <f t="shared" si="12"/>
        <v>0</v>
      </c>
      <c r="J35" s="76">
        <v>54.54545454545454</v>
      </c>
      <c r="K35" s="15">
        <f t="shared" si="13"/>
        <v>0</v>
      </c>
      <c r="L35" s="38">
        <v>5.72</v>
      </c>
      <c r="M35" s="38">
        <f t="shared" si="14"/>
        <v>0</v>
      </c>
      <c r="N35" s="145"/>
    </row>
    <row r="36" spans="1:16" x14ac:dyDescent="0.2">
      <c r="A36" s="1">
        <v>10071179030133</v>
      </c>
      <c r="B36" s="2" t="s">
        <v>41</v>
      </c>
      <c r="C36" s="3">
        <v>30</v>
      </c>
      <c r="D36" s="4">
        <v>160</v>
      </c>
      <c r="E36" s="78"/>
      <c r="F36" s="78"/>
      <c r="G36" s="28">
        <f t="shared" si="10"/>
        <v>0</v>
      </c>
      <c r="H36" s="28">
        <f t="shared" si="11"/>
        <v>0</v>
      </c>
      <c r="I36" s="28">
        <f t="shared" si="12"/>
        <v>0</v>
      </c>
      <c r="J36" s="76">
        <v>54.55</v>
      </c>
      <c r="K36" s="15">
        <f t="shared" si="13"/>
        <v>0</v>
      </c>
      <c r="L36" s="38">
        <v>5.72</v>
      </c>
      <c r="M36" s="38">
        <f t="shared" si="14"/>
        <v>0</v>
      </c>
      <c r="N36" s="145"/>
    </row>
    <row r="37" spans="1:16" x14ac:dyDescent="0.2">
      <c r="A37" s="1">
        <v>10071179032168</v>
      </c>
      <c r="B37" s="2" t="s">
        <v>80</v>
      </c>
      <c r="C37" s="3">
        <v>24</v>
      </c>
      <c r="D37" s="4">
        <v>120.96</v>
      </c>
      <c r="E37" s="78"/>
      <c r="F37" s="78"/>
      <c r="G37" s="28">
        <f t="shared" si="10"/>
        <v>0</v>
      </c>
      <c r="H37" s="28">
        <f t="shared" si="11"/>
        <v>0</v>
      </c>
      <c r="I37" s="28">
        <f t="shared" si="12"/>
        <v>0</v>
      </c>
      <c r="J37" s="76">
        <v>43.63</v>
      </c>
      <c r="K37" s="15">
        <f t="shared" si="13"/>
        <v>0</v>
      </c>
      <c r="L37" s="38">
        <v>4.58</v>
      </c>
      <c r="M37" s="38">
        <f t="shared" si="14"/>
        <v>0</v>
      </c>
      <c r="N37" s="145"/>
    </row>
    <row r="38" spans="1:16" ht="14.25" customHeight="1" x14ac:dyDescent="0.2">
      <c r="A38" s="1">
        <v>10071179032175</v>
      </c>
      <c r="B38" s="2" t="s">
        <v>81</v>
      </c>
      <c r="C38" s="3">
        <v>24</v>
      </c>
      <c r="D38" s="4">
        <v>117.84</v>
      </c>
      <c r="E38" s="78"/>
      <c r="F38" s="78"/>
      <c r="G38" s="28">
        <f t="shared" si="10"/>
        <v>0</v>
      </c>
      <c r="H38" s="28">
        <f t="shared" si="11"/>
        <v>0</v>
      </c>
      <c r="I38" s="28">
        <f t="shared" si="12"/>
        <v>0</v>
      </c>
      <c r="J38" s="76">
        <v>43.63</v>
      </c>
      <c r="K38" s="15">
        <f t="shared" si="13"/>
        <v>0</v>
      </c>
      <c r="L38" s="38">
        <v>4.58</v>
      </c>
      <c r="M38" s="38">
        <f t="shared" si="14"/>
        <v>0</v>
      </c>
      <c r="N38" s="145"/>
    </row>
    <row r="39" spans="1:16" x14ac:dyDescent="0.2">
      <c r="A39" s="1">
        <v>10071179032182</v>
      </c>
      <c r="B39" s="2" t="s">
        <v>82</v>
      </c>
      <c r="C39" s="3">
        <v>24</v>
      </c>
      <c r="D39" s="4">
        <v>115.92</v>
      </c>
      <c r="E39" s="78"/>
      <c r="F39" s="78"/>
      <c r="G39" s="28">
        <f t="shared" si="10"/>
        <v>0</v>
      </c>
      <c r="H39" s="28">
        <f t="shared" si="11"/>
        <v>0</v>
      </c>
      <c r="I39" s="28">
        <f t="shared" si="12"/>
        <v>0</v>
      </c>
      <c r="J39" s="76">
        <v>43.63</v>
      </c>
      <c r="K39" s="15">
        <f t="shared" si="13"/>
        <v>0</v>
      </c>
      <c r="L39" s="38">
        <v>4.58</v>
      </c>
      <c r="M39" s="38">
        <f t="shared" si="14"/>
        <v>0</v>
      </c>
      <c r="N39" s="145"/>
    </row>
    <row r="40" spans="1:16" x14ac:dyDescent="0.2">
      <c r="A40" s="1">
        <v>10071179036289</v>
      </c>
      <c r="B40" s="2" t="s">
        <v>84</v>
      </c>
      <c r="C40" s="3">
        <v>30</v>
      </c>
      <c r="D40" s="147">
        <v>233</v>
      </c>
      <c r="E40" s="78"/>
      <c r="F40" s="78"/>
      <c r="G40" s="28">
        <f t="shared" si="10"/>
        <v>0</v>
      </c>
      <c r="H40" s="28">
        <f t="shared" si="11"/>
        <v>0</v>
      </c>
      <c r="I40" s="28">
        <f t="shared" si="12"/>
        <v>0</v>
      </c>
      <c r="J40" s="76">
        <v>54.55</v>
      </c>
      <c r="K40" s="15">
        <f t="shared" si="13"/>
        <v>0</v>
      </c>
      <c r="L40" s="38">
        <v>5.72</v>
      </c>
      <c r="M40" s="38">
        <f t="shared" si="14"/>
        <v>0</v>
      </c>
      <c r="N40" s="145"/>
    </row>
    <row r="41" spans="1:16" x14ac:dyDescent="0.2">
      <c r="A41" s="1">
        <v>10071179036296</v>
      </c>
      <c r="B41" s="2" t="s">
        <v>85</v>
      </c>
      <c r="C41" s="3">
        <v>30</v>
      </c>
      <c r="D41" s="147">
        <v>200</v>
      </c>
      <c r="E41" s="78"/>
      <c r="F41" s="78"/>
      <c r="G41" s="28">
        <f t="shared" si="10"/>
        <v>0</v>
      </c>
      <c r="H41" s="28">
        <f t="shared" si="11"/>
        <v>0</v>
      </c>
      <c r="I41" s="28">
        <f t="shared" si="12"/>
        <v>0</v>
      </c>
      <c r="J41" s="76">
        <v>54.55</v>
      </c>
      <c r="K41" s="15">
        <f t="shared" si="13"/>
        <v>0</v>
      </c>
      <c r="L41" s="38">
        <v>5.72</v>
      </c>
      <c r="M41" s="38">
        <f t="shared" si="14"/>
        <v>0</v>
      </c>
      <c r="N41" s="145"/>
    </row>
    <row r="42" spans="1:16" x14ac:dyDescent="0.2">
      <c r="A42" s="1">
        <v>10071179036302</v>
      </c>
      <c r="B42" s="2" t="s">
        <v>86</v>
      </c>
      <c r="C42" s="3">
        <v>30</v>
      </c>
      <c r="D42" s="147">
        <v>199.17</v>
      </c>
      <c r="E42" s="78"/>
      <c r="F42" s="78"/>
      <c r="G42" s="28">
        <f t="shared" si="10"/>
        <v>0</v>
      </c>
      <c r="H42" s="28">
        <f t="shared" si="11"/>
        <v>0</v>
      </c>
      <c r="I42" s="28">
        <f t="shared" si="12"/>
        <v>0</v>
      </c>
      <c r="J42" s="76">
        <v>54.55</v>
      </c>
      <c r="K42" s="15">
        <f t="shared" si="13"/>
        <v>0</v>
      </c>
      <c r="L42" s="38">
        <v>5.72</v>
      </c>
      <c r="M42" s="38">
        <f t="shared" si="14"/>
        <v>0</v>
      </c>
      <c r="N42" s="145"/>
      <c r="P42" t="s">
        <v>92</v>
      </c>
    </row>
    <row r="43" spans="1:16" x14ac:dyDescent="0.2">
      <c r="A43" s="1">
        <v>10071179036319</v>
      </c>
      <c r="B43" s="2" t="s">
        <v>87</v>
      </c>
      <c r="C43" s="3">
        <v>30</v>
      </c>
      <c r="D43" s="147">
        <v>230.76</v>
      </c>
      <c r="E43" s="78"/>
      <c r="F43" s="78"/>
      <c r="G43" s="28">
        <f t="shared" si="10"/>
        <v>0</v>
      </c>
      <c r="H43" s="28">
        <f t="shared" si="11"/>
        <v>0</v>
      </c>
      <c r="I43" s="28">
        <f t="shared" si="12"/>
        <v>0</v>
      </c>
      <c r="J43" s="76">
        <v>54.55</v>
      </c>
      <c r="K43" s="15">
        <f t="shared" si="13"/>
        <v>0</v>
      </c>
      <c r="L43" s="38">
        <v>5.72</v>
      </c>
      <c r="M43" s="38">
        <f t="shared" si="14"/>
        <v>0</v>
      </c>
      <c r="N43" s="145"/>
    </row>
    <row r="44" spans="1:16" x14ac:dyDescent="0.2">
      <c r="A44" s="1">
        <v>10071179036333</v>
      </c>
      <c r="B44" s="2" t="s">
        <v>88</v>
      </c>
      <c r="C44" s="3">
        <v>30</v>
      </c>
      <c r="D44" s="147">
        <v>171.42</v>
      </c>
      <c r="E44" s="78"/>
      <c r="F44" s="78"/>
      <c r="G44" s="28">
        <f t="shared" si="10"/>
        <v>0</v>
      </c>
      <c r="H44" s="28">
        <f t="shared" si="11"/>
        <v>0</v>
      </c>
      <c r="I44" s="28">
        <f t="shared" si="12"/>
        <v>0</v>
      </c>
      <c r="J44" s="76">
        <v>54.55</v>
      </c>
      <c r="K44" s="15">
        <f t="shared" si="13"/>
        <v>0</v>
      </c>
      <c r="L44" s="38">
        <v>5.72</v>
      </c>
      <c r="M44" s="38">
        <f t="shared" si="14"/>
        <v>0</v>
      </c>
      <c r="N44" s="145"/>
    </row>
    <row r="45" spans="1:16" x14ac:dyDescent="0.2">
      <c r="A45" s="1">
        <v>10071179036357</v>
      </c>
      <c r="B45" s="2" t="s">
        <v>89</v>
      </c>
      <c r="C45" s="3">
        <v>30</v>
      </c>
      <c r="D45" s="147">
        <v>200</v>
      </c>
      <c r="E45" s="78"/>
      <c r="F45" s="78"/>
      <c r="G45" s="28">
        <f t="shared" si="10"/>
        <v>0</v>
      </c>
      <c r="H45" s="28">
        <f t="shared" si="11"/>
        <v>0</v>
      </c>
      <c r="I45" s="28">
        <f t="shared" si="12"/>
        <v>0</v>
      </c>
      <c r="J45" s="76">
        <v>54.55</v>
      </c>
      <c r="K45" s="15">
        <f t="shared" si="13"/>
        <v>0</v>
      </c>
      <c r="L45" s="38">
        <v>5.72</v>
      </c>
      <c r="M45" s="38">
        <f t="shared" si="14"/>
        <v>0</v>
      </c>
      <c r="N45" s="145"/>
    </row>
    <row r="46" spans="1:16" x14ac:dyDescent="0.2">
      <c r="A46" s="1">
        <v>10071179036715</v>
      </c>
      <c r="B46" s="2" t="s">
        <v>90</v>
      </c>
      <c r="C46" s="3">
        <v>30</v>
      </c>
      <c r="D46" s="147">
        <v>187.5</v>
      </c>
      <c r="E46" s="78"/>
      <c r="F46" s="78"/>
      <c r="G46" s="28">
        <f t="shared" si="10"/>
        <v>0</v>
      </c>
      <c r="H46" s="28">
        <f t="shared" si="11"/>
        <v>0</v>
      </c>
      <c r="I46" s="28">
        <f t="shared" si="12"/>
        <v>0</v>
      </c>
      <c r="J46" s="76">
        <v>54.55</v>
      </c>
      <c r="K46" s="15">
        <f t="shared" si="13"/>
        <v>0</v>
      </c>
      <c r="L46" s="38">
        <v>5.72</v>
      </c>
      <c r="M46" s="38">
        <f t="shared" si="14"/>
        <v>0</v>
      </c>
      <c r="N46" s="145"/>
    </row>
    <row r="47" spans="1:16" x14ac:dyDescent="0.2">
      <c r="A47" s="1">
        <v>10071179036722</v>
      </c>
      <c r="B47" s="2" t="s">
        <v>91</v>
      </c>
      <c r="C47" s="3">
        <v>30</v>
      </c>
      <c r="D47" s="147">
        <v>162.16</v>
      </c>
      <c r="E47" s="78"/>
      <c r="F47" s="78"/>
      <c r="G47" s="28">
        <f t="shared" si="10"/>
        <v>0</v>
      </c>
      <c r="H47" s="28">
        <f t="shared" si="11"/>
        <v>0</v>
      </c>
      <c r="I47" s="28">
        <f t="shared" si="12"/>
        <v>0</v>
      </c>
      <c r="J47" s="76">
        <v>54.55</v>
      </c>
      <c r="K47" s="15">
        <f t="shared" si="13"/>
        <v>0</v>
      </c>
      <c r="L47" s="38">
        <v>5.72</v>
      </c>
      <c r="M47" s="38">
        <f t="shared" si="14"/>
        <v>0</v>
      </c>
      <c r="N47" s="145"/>
    </row>
    <row r="48" spans="1:16" x14ac:dyDescent="0.2">
      <c r="A48" s="1">
        <v>10071179221227</v>
      </c>
      <c r="B48" s="2" t="s">
        <v>16</v>
      </c>
      <c r="C48" s="3">
        <v>30</v>
      </c>
      <c r="D48" s="4">
        <v>160</v>
      </c>
      <c r="E48" s="78"/>
      <c r="F48" s="78"/>
      <c r="G48" s="28">
        <f t="shared" si="10"/>
        <v>0</v>
      </c>
      <c r="H48" s="28">
        <f t="shared" si="11"/>
        <v>0</v>
      </c>
      <c r="I48" s="28">
        <f t="shared" si="12"/>
        <v>0</v>
      </c>
      <c r="J48" s="76">
        <v>54.55</v>
      </c>
      <c r="K48" s="15">
        <f t="shared" si="13"/>
        <v>0</v>
      </c>
      <c r="L48" s="38">
        <v>5.72</v>
      </c>
      <c r="M48" s="38">
        <f t="shared" si="14"/>
        <v>0</v>
      </c>
      <c r="N48" s="145"/>
    </row>
    <row r="49" spans="1:14" x14ac:dyDescent="0.2">
      <c r="A49" s="1">
        <v>10071179221241</v>
      </c>
      <c r="B49" s="2" t="s">
        <v>67</v>
      </c>
      <c r="C49" s="3">
        <v>27</v>
      </c>
      <c r="D49" s="4">
        <v>144</v>
      </c>
      <c r="E49" s="78"/>
      <c r="F49" s="78"/>
      <c r="G49" s="28">
        <f t="shared" si="10"/>
        <v>0</v>
      </c>
      <c r="H49" s="28">
        <f t="shared" si="11"/>
        <v>0</v>
      </c>
      <c r="I49" s="28">
        <f t="shared" si="12"/>
        <v>0</v>
      </c>
      <c r="J49" s="76">
        <v>49.1</v>
      </c>
      <c r="K49" s="15">
        <f t="shared" si="13"/>
        <v>0</v>
      </c>
      <c r="L49" s="38">
        <v>5.15</v>
      </c>
      <c r="M49" s="38">
        <f t="shared" si="14"/>
        <v>0</v>
      </c>
      <c r="N49" s="145"/>
    </row>
    <row r="50" spans="1:14" x14ac:dyDescent="0.2">
      <c r="A50" s="1">
        <v>10071179231165</v>
      </c>
      <c r="B50" s="5" t="s">
        <v>53</v>
      </c>
      <c r="C50" s="3">
        <v>30</v>
      </c>
      <c r="D50" s="4">
        <v>160</v>
      </c>
      <c r="E50" s="78"/>
      <c r="F50" s="78"/>
      <c r="G50" s="28">
        <f t="shared" si="10"/>
        <v>0</v>
      </c>
      <c r="H50" s="28">
        <f t="shared" si="11"/>
        <v>0</v>
      </c>
      <c r="I50" s="28">
        <f t="shared" si="12"/>
        <v>0</v>
      </c>
      <c r="J50" s="76">
        <v>54.55</v>
      </c>
      <c r="K50" s="15">
        <f t="shared" si="13"/>
        <v>0</v>
      </c>
      <c r="L50" s="38">
        <v>5.72</v>
      </c>
      <c r="M50" s="38">
        <f t="shared" si="14"/>
        <v>0</v>
      </c>
      <c r="N50" s="145"/>
    </row>
    <row r="51" spans="1:14" x14ac:dyDescent="0.2">
      <c r="A51" s="1">
        <v>10071179231172</v>
      </c>
      <c r="B51" s="2" t="s">
        <v>20</v>
      </c>
      <c r="C51" s="3">
        <v>27</v>
      </c>
      <c r="D51" s="4">
        <v>144</v>
      </c>
      <c r="E51" s="78"/>
      <c r="F51" s="78"/>
      <c r="G51" s="28">
        <f t="shared" si="10"/>
        <v>0</v>
      </c>
      <c r="H51" s="28">
        <f t="shared" si="11"/>
        <v>0</v>
      </c>
      <c r="I51" s="28">
        <f t="shared" si="12"/>
        <v>0</v>
      </c>
      <c r="J51" s="76">
        <v>49.1</v>
      </c>
      <c r="K51" s="15">
        <f t="shared" si="13"/>
        <v>0</v>
      </c>
      <c r="L51" s="38">
        <v>5.15</v>
      </c>
      <c r="M51" s="38">
        <f t="shared" si="14"/>
        <v>0</v>
      </c>
      <c r="N51" s="145"/>
    </row>
    <row r="52" spans="1:14" x14ac:dyDescent="0.2">
      <c r="A52" s="1">
        <v>10071179238010</v>
      </c>
      <c r="B52" s="2" t="s">
        <v>18</v>
      </c>
      <c r="C52" s="3">
        <v>30</v>
      </c>
      <c r="D52" s="4">
        <v>160</v>
      </c>
      <c r="E52" s="78"/>
      <c r="F52" s="78"/>
      <c r="G52" s="28">
        <f t="shared" si="10"/>
        <v>0</v>
      </c>
      <c r="H52" s="28">
        <f t="shared" si="11"/>
        <v>0</v>
      </c>
      <c r="I52" s="28">
        <f t="shared" si="12"/>
        <v>0</v>
      </c>
      <c r="J52" s="76">
        <v>54.55</v>
      </c>
      <c r="K52" s="15">
        <f t="shared" si="13"/>
        <v>0</v>
      </c>
      <c r="L52" s="38">
        <v>5.72</v>
      </c>
      <c r="M52" s="38">
        <f t="shared" si="14"/>
        <v>0</v>
      </c>
      <c r="N52" s="145"/>
    </row>
    <row r="53" spans="1:14" x14ac:dyDescent="0.2">
      <c r="A53" s="1">
        <v>10071179238027</v>
      </c>
      <c r="B53" s="2" t="s">
        <v>19</v>
      </c>
      <c r="C53" s="3">
        <v>30</v>
      </c>
      <c r="D53" s="4">
        <v>160</v>
      </c>
      <c r="E53" s="78"/>
      <c r="F53" s="78"/>
      <c r="G53" s="28">
        <f t="shared" si="10"/>
        <v>0</v>
      </c>
      <c r="H53" s="28">
        <f t="shared" si="11"/>
        <v>0</v>
      </c>
      <c r="I53" s="28">
        <f t="shared" si="12"/>
        <v>0</v>
      </c>
      <c r="J53" s="76">
        <v>54.55</v>
      </c>
      <c r="K53" s="15">
        <f t="shared" si="13"/>
        <v>0</v>
      </c>
      <c r="L53" s="38">
        <v>5.72</v>
      </c>
      <c r="M53" s="38">
        <f t="shared" si="14"/>
        <v>0</v>
      </c>
      <c r="N53" s="145"/>
    </row>
    <row r="54" spans="1:14" x14ac:dyDescent="0.2">
      <c r="A54" s="1">
        <v>10071179239932</v>
      </c>
      <c r="B54" s="2" t="s">
        <v>21</v>
      </c>
      <c r="C54" s="3">
        <v>30</v>
      </c>
      <c r="D54" s="4">
        <v>160</v>
      </c>
      <c r="E54" s="78"/>
      <c r="F54" s="78"/>
      <c r="G54" s="28">
        <f t="shared" si="10"/>
        <v>0</v>
      </c>
      <c r="H54" s="28">
        <f t="shared" si="11"/>
        <v>0</v>
      </c>
      <c r="I54" s="28">
        <f t="shared" si="12"/>
        <v>0</v>
      </c>
      <c r="J54" s="76">
        <v>54.55</v>
      </c>
      <c r="K54" s="15">
        <f t="shared" si="13"/>
        <v>0</v>
      </c>
      <c r="L54" s="38">
        <v>5.72</v>
      </c>
      <c r="M54" s="38">
        <f t="shared" si="14"/>
        <v>0</v>
      </c>
      <c r="N54" s="145"/>
    </row>
    <row r="55" spans="1:14" x14ac:dyDescent="0.2">
      <c r="A55" s="1">
        <v>10071179259312</v>
      </c>
      <c r="B55" s="2" t="s">
        <v>74</v>
      </c>
      <c r="C55" s="3">
        <v>30</v>
      </c>
      <c r="D55" s="4">
        <v>160</v>
      </c>
      <c r="E55" s="78"/>
      <c r="F55" s="78"/>
      <c r="G55" s="28">
        <f t="shared" si="10"/>
        <v>0</v>
      </c>
      <c r="H55" s="28">
        <f t="shared" si="11"/>
        <v>0</v>
      </c>
      <c r="I55" s="28">
        <f t="shared" si="12"/>
        <v>0</v>
      </c>
      <c r="J55" s="76">
        <v>54.55</v>
      </c>
      <c r="K55" s="15">
        <f t="shared" si="13"/>
        <v>0</v>
      </c>
      <c r="L55" s="38">
        <v>5.72</v>
      </c>
      <c r="M55" s="38">
        <f t="shared" si="14"/>
        <v>0</v>
      </c>
      <c r="N55" s="145"/>
    </row>
    <row r="56" spans="1:14" x14ac:dyDescent="0.2">
      <c r="A56" s="1">
        <v>10071179259411</v>
      </c>
      <c r="B56" s="2" t="s">
        <v>75</v>
      </c>
      <c r="C56" s="3">
        <v>30</v>
      </c>
      <c r="D56" s="4">
        <v>160</v>
      </c>
      <c r="E56" s="78"/>
      <c r="F56" s="78"/>
      <c r="G56" s="28">
        <f t="shared" ref="G56:G79" si="15">E56/D56</f>
        <v>0</v>
      </c>
      <c r="H56" s="28">
        <f t="shared" ref="H56:H79" si="16">G56*F56</f>
        <v>0</v>
      </c>
      <c r="I56" s="28">
        <f t="shared" ref="I56:I79" si="17">H56*9</f>
        <v>0</v>
      </c>
      <c r="J56" s="76">
        <v>54.55</v>
      </c>
      <c r="K56" s="15">
        <f t="shared" ref="K56:K79" si="18">I56*J56</f>
        <v>0</v>
      </c>
      <c r="L56" s="38">
        <v>5.72</v>
      </c>
      <c r="M56" s="38">
        <f t="shared" ref="M56:M79" si="19">I56*L56</f>
        <v>0</v>
      </c>
      <c r="N56" s="145"/>
    </row>
    <row r="57" spans="1:14" x14ac:dyDescent="0.2">
      <c r="A57" s="1">
        <v>10071179259435</v>
      </c>
      <c r="B57" s="2" t="s">
        <v>76</v>
      </c>
      <c r="C57" s="3">
        <v>30</v>
      </c>
      <c r="D57" s="4">
        <v>160</v>
      </c>
      <c r="E57" s="78"/>
      <c r="F57" s="78"/>
      <c r="G57" s="28">
        <f t="shared" si="15"/>
        <v>0</v>
      </c>
      <c r="H57" s="28">
        <f t="shared" si="16"/>
        <v>0</v>
      </c>
      <c r="I57" s="28">
        <f t="shared" si="17"/>
        <v>0</v>
      </c>
      <c r="J57" s="76">
        <v>54.55</v>
      </c>
      <c r="K57" s="15">
        <f t="shared" si="18"/>
        <v>0</v>
      </c>
      <c r="L57" s="38">
        <v>5.72</v>
      </c>
      <c r="M57" s="38">
        <f t="shared" si="19"/>
        <v>0</v>
      </c>
      <c r="N57" s="145"/>
    </row>
    <row r="58" spans="1:14" x14ac:dyDescent="0.2">
      <c r="A58" s="1">
        <v>10071179280224</v>
      </c>
      <c r="B58" s="2" t="s">
        <v>22</v>
      </c>
      <c r="C58" s="3">
        <v>30</v>
      </c>
      <c r="D58" s="4">
        <v>160</v>
      </c>
      <c r="E58" s="78"/>
      <c r="F58" s="78"/>
      <c r="G58" s="28">
        <f t="shared" si="15"/>
        <v>0</v>
      </c>
      <c r="H58" s="28">
        <f t="shared" si="16"/>
        <v>0</v>
      </c>
      <c r="I58" s="28">
        <f t="shared" si="17"/>
        <v>0</v>
      </c>
      <c r="J58" s="76">
        <v>54.55</v>
      </c>
      <c r="K58" s="15">
        <f t="shared" si="18"/>
        <v>0</v>
      </c>
      <c r="L58" s="38">
        <v>5.72</v>
      </c>
      <c r="M58" s="38">
        <f t="shared" si="19"/>
        <v>0</v>
      </c>
      <c r="N58" s="145"/>
    </row>
    <row r="59" spans="1:14" x14ac:dyDescent="0.2">
      <c r="A59" s="1">
        <v>10071179283010</v>
      </c>
      <c r="B59" s="2" t="s">
        <v>23</v>
      </c>
      <c r="C59" s="3">
        <v>30</v>
      </c>
      <c r="D59" s="4">
        <v>160</v>
      </c>
      <c r="E59" s="78"/>
      <c r="F59" s="78"/>
      <c r="G59" s="28">
        <f t="shared" si="15"/>
        <v>0</v>
      </c>
      <c r="H59" s="28">
        <f t="shared" si="16"/>
        <v>0</v>
      </c>
      <c r="I59" s="28">
        <f t="shared" si="17"/>
        <v>0</v>
      </c>
      <c r="J59" s="76">
        <v>54.55</v>
      </c>
      <c r="K59" s="15">
        <f t="shared" si="18"/>
        <v>0</v>
      </c>
      <c r="L59" s="38">
        <v>5.72</v>
      </c>
      <c r="M59" s="38">
        <f t="shared" si="19"/>
        <v>0</v>
      </c>
      <c r="N59" s="145"/>
    </row>
    <row r="60" spans="1:14" x14ac:dyDescent="0.2">
      <c r="A60" s="1">
        <v>10071179299028</v>
      </c>
      <c r="B60" s="2" t="s">
        <v>24</v>
      </c>
      <c r="C60" s="3">
        <v>20</v>
      </c>
      <c r="D60" s="4">
        <v>106</v>
      </c>
      <c r="E60" s="78"/>
      <c r="F60" s="78"/>
      <c r="G60" s="28">
        <f t="shared" si="15"/>
        <v>0</v>
      </c>
      <c r="H60" s="28">
        <f t="shared" si="16"/>
        <v>0</v>
      </c>
      <c r="I60" s="28">
        <f t="shared" si="17"/>
        <v>0</v>
      </c>
      <c r="J60" s="76">
        <v>36.36</v>
      </c>
      <c r="K60" s="15">
        <f t="shared" si="18"/>
        <v>0</v>
      </c>
      <c r="L60" s="38">
        <v>3.81</v>
      </c>
      <c r="M60" s="38">
        <f t="shared" si="19"/>
        <v>0</v>
      </c>
      <c r="N60" s="145"/>
    </row>
    <row r="61" spans="1:14" x14ac:dyDescent="0.2">
      <c r="A61" s="1">
        <v>10071179328209</v>
      </c>
      <c r="B61" s="2" t="s">
        <v>25</v>
      </c>
      <c r="C61" s="3">
        <v>36</v>
      </c>
      <c r="D61" s="4">
        <v>192</v>
      </c>
      <c r="E61" s="78"/>
      <c r="F61" s="78"/>
      <c r="G61" s="28">
        <f t="shared" si="15"/>
        <v>0</v>
      </c>
      <c r="H61" s="28">
        <f t="shared" si="16"/>
        <v>0</v>
      </c>
      <c r="I61" s="28">
        <f t="shared" si="17"/>
        <v>0</v>
      </c>
      <c r="J61" s="76">
        <v>65.45</v>
      </c>
      <c r="K61" s="15">
        <f t="shared" si="18"/>
        <v>0</v>
      </c>
      <c r="L61" s="38">
        <v>6.87</v>
      </c>
      <c r="M61" s="38">
        <f t="shared" si="19"/>
        <v>0</v>
      </c>
      <c r="N61" s="145"/>
    </row>
    <row r="62" spans="1:14" x14ac:dyDescent="0.2">
      <c r="A62" s="1">
        <v>10071179372271</v>
      </c>
      <c r="B62" s="2" t="s">
        <v>26</v>
      </c>
      <c r="C62" s="3">
        <v>24</v>
      </c>
      <c r="D62" s="4">
        <v>128</v>
      </c>
      <c r="E62" s="78"/>
      <c r="F62" s="78"/>
      <c r="G62" s="28">
        <f t="shared" si="15"/>
        <v>0</v>
      </c>
      <c r="H62" s="28">
        <f t="shared" si="16"/>
        <v>0</v>
      </c>
      <c r="I62" s="28">
        <f t="shared" si="17"/>
        <v>0</v>
      </c>
      <c r="J62" s="76">
        <v>43.63</v>
      </c>
      <c r="K62" s="15">
        <f t="shared" si="18"/>
        <v>0</v>
      </c>
      <c r="L62" s="38">
        <v>4.58</v>
      </c>
      <c r="M62" s="38">
        <f t="shared" si="19"/>
        <v>0</v>
      </c>
      <c r="N62" s="145"/>
    </row>
    <row r="63" spans="1:14" x14ac:dyDescent="0.2">
      <c r="A63" s="1">
        <v>10071179374220</v>
      </c>
      <c r="B63" s="2" t="s">
        <v>27</v>
      </c>
      <c r="C63" s="3">
        <v>30</v>
      </c>
      <c r="D63" s="4">
        <v>160</v>
      </c>
      <c r="E63" s="78"/>
      <c r="F63" s="78"/>
      <c r="G63" s="28">
        <f t="shared" si="15"/>
        <v>0</v>
      </c>
      <c r="H63" s="28">
        <f t="shared" si="16"/>
        <v>0</v>
      </c>
      <c r="I63" s="28">
        <f t="shared" si="17"/>
        <v>0</v>
      </c>
      <c r="J63" s="76">
        <v>54.55</v>
      </c>
      <c r="K63" s="15">
        <f t="shared" si="18"/>
        <v>0</v>
      </c>
      <c r="L63" s="38">
        <v>5.72</v>
      </c>
      <c r="M63" s="38">
        <f t="shared" si="19"/>
        <v>0</v>
      </c>
      <c r="N63" s="145"/>
    </row>
    <row r="64" spans="1:14" x14ac:dyDescent="0.2">
      <c r="A64" s="1">
        <v>10071179430018</v>
      </c>
      <c r="B64" s="2" t="s">
        <v>28</v>
      </c>
      <c r="C64" s="3">
        <v>30</v>
      </c>
      <c r="D64" s="4">
        <v>213</v>
      </c>
      <c r="E64" s="78"/>
      <c r="F64" s="78"/>
      <c r="G64" s="28">
        <f t="shared" si="15"/>
        <v>0</v>
      </c>
      <c r="H64" s="28">
        <f t="shared" si="16"/>
        <v>0</v>
      </c>
      <c r="I64" s="28">
        <f t="shared" si="17"/>
        <v>0</v>
      </c>
      <c r="J64" s="76">
        <v>54.55</v>
      </c>
      <c r="K64" s="15">
        <f t="shared" si="18"/>
        <v>0</v>
      </c>
      <c r="L64" s="38">
        <v>5.72</v>
      </c>
      <c r="M64" s="38">
        <f t="shared" si="19"/>
        <v>0</v>
      </c>
      <c r="N64" s="145"/>
    </row>
    <row r="65" spans="1:14" x14ac:dyDescent="0.2">
      <c r="A65" s="1">
        <v>10071179470144</v>
      </c>
      <c r="B65" s="2" t="s">
        <v>29</v>
      </c>
      <c r="C65" s="3">
        <v>30</v>
      </c>
      <c r="D65" s="4">
        <v>160</v>
      </c>
      <c r="E65" s="78"/>
      <c r="F65" s="78"/>
      <c r="G65" s="28">
        <f t="shared" si="15"/>
        <v>0</v>
      </c>
      <c r="H65" s="28">
        <f t="shared" si="16"/>
        <v>0</v>
      </c>
      <c r="I65" s="28">
        <f t="shared" si="17"/>
        <v>0</v>
      </c>
      <c r="J65" s="76">
        <v>54.55</v>
      </c>
      <c r="K65" s="15">
        <f t="shared" si="18"/>
        <v>0</v>
      </c>
      <c r="L65" s="38">
        <v>5.72</v>
      </c>
      <c r="M65" s="38">
        <f t="shared" si="19"/>
        <v>0</v>
      </c>
      <c r="N65" s="145"/>
    </row>
    <row r="66" spans="1:14" x14ac:dyDescent="0.2">
      <c r="A66" s="1">
        <v>10071179471011</v>
      </c>
      <c r="B66" s="2" t="s">
        <v>30</v>
      </c>
      <c r="C66" s="3">
        <v>30</v>
      </c>
      <c r="D66" s="4">
        <v>160</v>
      </c>
      <c r="E66" s="78"/>
      <c r="F66" s="78"/>
      <c r="G66" s="28">
        <f t="shared" si="15"/>
        <v>0</v>
      </c>
      <c r="H66" s="28">
        <f t="shared" si="16"/>
        <v>0</v>
      </c>
      <c r="I66" s="28">
        <f t="shared" si="17"/>
        <v>0</v>
      </c>
      <c r="J66" s="76">
        <v>54.55</v>
      </c>
      <c r="K66" s="15">
        <f t="shared" si="18"/>
        <v>0</v>
      </c>
      <c r="L66" s="38">
        <v>5.72</v>
      </c>
      <c r="M66" s="38">
        <f t="shared" si="19"/>
        <v>0</v>
      </c>
      <c r="N66" s="145"/>
    </row>
    <row r="67" spans="1:14" x14ac:dyDescent="0.2">
      <c r="A67" s="1">
        <v>10071179471080</v>
      </c>
      <c r="B67" s="2" t="s">
        <v>31</v>
      </c>
      <c r="C67" s="3">
        <v>30</v>
      </c>
      <c r="D67" s="4">
        <v>160</v>
      </c>
      <c r="E67" s="78"/>
      <c r="F67" s="78"/>
      <c r="G67" s="28">
        <f t="shared" si="15"/>
        <v>0</v>
      </c>
      <c r="H67" s="28">
        <f t="shared" si="16"/>
        <v>0</v>
      </c>
      <c r="I67" s="28">
        <f t="shared" si="17"/>
        <v>0</v>
      </c>
      <c r="J67" s="76">
        <v>54.55</v>
      </c>
      <c r="K67" s="15">
        <f t="shared" si="18"/>
        <v>0</v>
      </c>
      <c r="L67" s="38">
        <v>5.72</v>
      </c>
      <c r="M67" s="38">
        <f t="shared" si="19"/>
        <v>0</v>
      </c>
      <c r="N67" s="145"/>
    </row>
    <row r="68" spans="1:14" x14ac:dyDescent="0.2">
      <c r="A68" s="1">
        <v>10071179473039</v>
      </c>
      <c r="B68" s="2" t="s">
        <v>32</v>
      </c>
      <c r="C68" s="3">
        <v>30</v>
      </c>
      <c r="D68" s="4">
        <v>160</v>
      </c>
      <c r="E68" s="78"/>
      <c r="F68" s="78"/>
      <c r="G68" s="28">
        <f t="shared" si="15"/>
        <v>0</v>
      </c>
      <c r="H68" s="28">
        <f t="shared" si="16"/>
        <v>0</v>
      </c>
      <c r="I68" s="28">
        <f t="shared" si="17"/>
        <v>0</v>
      </c>
      <c r="J68" s="76">
        <v>54.55</v>
      </c>
      <c r="K68" s="15">
        <f t="shared" si="18"/>
        <v>0</v>
      </c>
      <c r="L68" s="38">
        <v>5.72</v>
      </c>
      <c r="M68" s="38">
        <f t="shared" si="19"/>
        <v>0</v>
      </c>
      <c r="N68" s="145"/>
    </row>
    <row r="69" spans="1:14" x14ac:dyDescent="0.2">
      <c r="A69" s="1">
        <v>10071179474012</v>
      </c>
      <c r="B69" s="2" t="s">
        <v>33</v>
      </c>
      <c r="C69" s="3">
        <v>30</v>
      </c>
      <c r="D69" s="4">
        <v>160</v>
      </c>
      <c r="E69" s="78"/>
      <c r="F69" s="78"/>
      <c r="G69" s="28">
        <f t="shared" si="15"/>
        <v>0</v>
      </c>
      <c r="H69" s="28">
        <f t="shared" si="16"/>
        <v>0</v>
      </c>
      <c r="I69" s="28">
        <f t="shared" si="17"/>
        <v>0</v>
      </c>
      <c r="J69" s="76">
        <v>54.55</v>
      </c>
      <c r="K69" s="15">
        <f t="shared" si="18"/>
        <v>0</v>
      </c>
      <c r="L69" s="38">
        <v>5.72</v>
      </c>
      <c r="M69" s="38">
        <f t="shared" si="19"/>
        <v>0</v>
      </c>
      <c r="N69" s="145"/>
    </row>
    <row r="70" spans="1:14" x14ac:dyDescent="0.2">
      <c r="A70" s="1">
        <v>10071179474029</v>
      </c>
      <c r="B70" s="5" t="s">
        <v>34</v>
      </c>
      <c r="C70" s="3">
        <v>30</v>
      </c>
      <c r="D70" s="4">
        <v>160</v>
      </c>
      <c r="E70" s="78"/>
      <c r="F70" s="78"/>
      <c r="G70" s="28">
        <f t="shared" si="15"/>
        <v>0</v>
      </c>
      <c r="H70" s="28">
        <f t="shared" si="16"/>
        <v>0</v>
      </c>
      <c r="I70" s="28">
        <f t="shared" si="17"/>
        <v>0</v>
      </c>
      <c r="J70" s="76">
        <v>54.55</v>
      </c>
      <c r="K70" s="15">
        <f t="shared" si="18"/>
        <v>0</v>
      </c>
      <c r="L70" s="38">
        <v>5.72</v>
      </c>
      <c r="M70" s="38">
        <f t="shared" si="19"/>
        <v>0</v>
      </c>
      <c r="N70" s="145"/>
    </row>
    <row r="71" spans="1:14" x14ac:dyDescent="0.2">
      <c r="A71" s="1">
        <v>10071179474128</v>
      </c>
      <c r="B71" s="2" t="s">
        <v>42</v>
      </c>
      <c r="C71" s="3">
        <v>30</v>
      </c>
      <c r="D71" s="4">
        <v>160</v>
      </c>
      <c r="E71" s="78"/>
      <c r="F71" s="78"/>
      <c r="G71" s="28">
        <f t="shared" si="15"/>
        <v>0</v>
      </c>
      <c r="H71" s="28">
        <f t="shared" si="16"/>
        <v>0</v>
      </c>
      <c r="I71" s="28">
        <f t="shared" si="17"/>
        <v>0</v>
      </c>
      <c r="J71" s="76">
        <v>54.55</v>
      </c>
      <c r="K71" s="15">
        <f t="shared" si="18"/>
        <v>0</v>
      </c>
      <c r="L71" s="38">
        <v>5.72</v>
      </c>
      <c r="M71" s="38">
        <f t="shared" si="19"/>
        <v>0</v>
      </c>
      <c r="N71" s="145"/>
    </row>
    <row r="72" spans="1:14" x14ac:dyDescent="0.2">
      <c r="A72" s="1">
        <v>10071179475125</v>
      </c>
      <c r="B72" s="2" t="s">
        <v>68</v>
      </c>
      <c r="C72" s="3">
        <v>27</v>
      </c>
      <c r="D72" s="4">
        <v>144</v>
      </c>
      <c r="E72" s="78"/>
      <c r="F72" s="78"/>
      <c r="G72" s="28">
        <f t="shared" si="15"/>
        <v>0</v>
      </c>
      <c r="H72" s="28">
        <f t="shared" si="16"/>
        <v>0</v>
      </c>
      <c r="I72" s="28">
        <f t="shared" si="17"/>
        <v>0</v>
      </c>
      <c r="J72" s="76">
        <v>49.1</v>
      </c>
      <c r="K72" s="15">
        <f t="shared" si="18"/>
        <v>0</v>
      </c>
      <c r="L72" s="38">
        <v>5.15</v>
      </c>
      <c r="M72" s="38">
        <f t="shared" si="19"/>
        <v>0</v>
      </c>
      <c r="N72" s="145"/>
    </row>
    <row r="73" spans="1:14" x14ac:dyDescent="0.2">
      <c r="A73" s="1">
        <v>10071179477273</v>
      </c>
      <c r="B73" s="2" t="s">
        <v>35</v>
      </c>
      <c r="C73" s="3">
        <v>36</v>
      </c>
      <c r="D73" s="4">
        <v>192</v>
      </c>
      <c r="E73" s="78"/>
      <c r="F73" s="78"/>
      <c r="G73" s="28">
        <f t="shared" si="15"/>
        <v>0</v>
      </c>
      <c r="H73" s="28">
        <f t="shared" si="16"/>
        <v>0</v>
      </c>
      <c r="I73" s="28">
        <f t="shared" si="17"/>
        <v>0</v>
      </c>
      <c r="J73" s="76">
        <v>65.45</v>
      </c>
      <c r="K73" s="15">
        <f t="shared" si="18"/>
        <v>0</v>
      </c>
      <c r="L73" s="38">
        <v>6.87</v>
      </c>
      <c r="M73" s="38">
        <f t="shared" si="19"/>
        <v>0</v>
      </c>
      <c r="N73" s="145"/>
    </row>
    <row r="74" spans="1:14" x14ac:dyDescent="0.2">
      <c r="A74" s="1">
        <v>10071179478010</v>
      </c>
      <c r="B74" s="2" t="s">
        <v>36</v>
      </c>
      <c r="C74" s="3">
        <v>30</v>
      </c>
      <c r="D74" s="4">
        <v>160</v>
      </c>
      <c r="E74" s="78"/>
      <c r="F74" s="78"/>
      <c r="G74" s="28">
        <f t="shared" si="15"/>
        <v>0</v>
      </c>
      <c r="H74" s="28">
        <f t="shared" si="16"/>
        <v>0</v>
      </c>
      <c r="I74" s="28">
        <f t="shared" si="17"/>
        <v>0</v>
      </c>
      <c r="J74" s="76">
        <v>54.55</v>
      </c>
      <c r="K74" s="15">
        <f t="shared" si="18"/>
        <v>0</v>
      </c>
      <c r="L74" s="38">
        <v>4.6500000000000004</v>
      </c>
      <c r="M74" s="38">
        <f t="shared" si="19"/>
        <v>0</v>
      </c>
      <c r="N74" s="145"/>
    </row>
    <row r="75" spans="1:14" x14ac:dyDescent="0.2">
      <c r="A75" s="1">
        <v>10071179478027</v>
      </c>
      <c r="B75" s="5" t="s">
        <v>37</v>
      </c>
      <c r="C75" s="3">
        <v>30</v>
      </c>
      <c r="D75" s="4">
        <v>160</v>
      </c>
      <c r="E75" s="78"/>
      <c r="F75" s="78"/>
      <c r="G75" s="28">
        <f t="shared" si="15"/>
        <v>0</v>
      </c>
      <c r="H75" s="28">
        <f t="shared" si="16"/>
        <v>0</v>
      </c>
      <c r="I75" s="28">
        <f t="shared" si="17"/>
        <v>0</v>
      </c>
      <c r="J75" s="76">
        <v>54.55</v>
      </c>
      <c r="K75" s="15">
        <f t="shared" si="18"/>
        <v>0</v>
      </c>
      <c r="L75" s="38">
        <v>5.72</v>
      </c>
      <c r="M75" s="38">
        <f t="shared" si="19"/>
        <v>0</v>
      </c>
      <c r="N75" s="145"/>
    </row>
    <row r="76" spans="1:14" x14ac:dyDescent="0.2">
      <c r="A76" s="90">
        <v>10071179478034</v>
      </c>
      <c r="B76" s="5" t="s">
        <v>83</v>
      </c>
      <c r="C76" s="3">
        <v>30</v>
      </c>
      <c r="D76" s="4">
        <v>160</v>
      </c>
      <c r="E76" s="78"/>
      <c r="F76" s="78"/>
      <c r="G76" s="28">
        <f t="shared" ref="G76" si="20">E76/D76</f>
        <v>0</v>
      </c>
      <c r="H76" s="28">
        <f t="shared" ref="H76" si="21">G76*F76</f>
        <v>0</v>
      </c>
      <c r="I76" s="28">
        <f t="shared" ref="I76" si="22">H76*9</f>
        <v>0</v>
      </c>
      <c r="J76" s="76">
        <v>54.55</v>
      </c>
      <c r="K76" s="15">
        <f t="shared" si="18"/>
        <v>0</v>
      </c>
      <c r="L76" s="38">
        <v>5.72</v>
      </c>
      <c r="M76" s="38">
        <f t="shared" si="19"/>
        <v>0</v>
      </c>
      <c r="N76" s="145"/>
    </row>
    <row r="77" spans="1:14" x14ac:dyDescent="0.2">
      <c r="A77" s="90">
        <v>10071179478089</v>
      </c>
      <c r="B77" s="5" t="s">
        <v>69</v>
      </c>
      <c r="C77" s="3">
        <v>30</v>
      </c>
      <c r="D77" s="4">
        <v>160</v>
      </c>
      <c r="E77" s="78"/>
      <c r="F77" s="78"/>
      <c r="G77" s="91">
        <f t="shared" si="15"/>
        <v>0</v>
      </c>
      <c r="H77" s="91">
        <f t="shared" si="16"/>
        <v>0</v>
      </c>
      <c r="I77" s="91">
        <f t="shared" si="17"/>
        <v>0</v>
      </c>
      <c r="J77" s="76">
        <v>54.55</v>
      </c>
      <c r="K77" s="92">
        <f t="shared" si="18"/>
        <v>0</v>
      </c>
      <c r="L77" s="38">
        <v>5.72</v>
      </c>
      <c r="M77" s="38">
        <f t="shared" si="19"/>
        <v>0</v>
      </c>
      <c r="N77" s="145"/>
    </row>
    <row r="78" spans="1:14" x14ac:dyDescent="0.2">
      <c r="A78" s="90">
        <v>10071179479024</v>
      </c>
      <c r="B78" s="2" t="s">
        <v>38</v>
      </c>
      <c r="C78" s="3">
        <v>27</v>
      </c>
      <c r="D78" s="4">
        <v>144</v>
      </c>
      <c r="E78" s="78"/>
      <c r="F78" s="78"/>
      <c r="G78" s="91">
        <f t="shared" si="15"/>
        <v>0</v>
      </c>
      <c r="H78" s="91">
        <f t="shared" si="16"/>
        <v>0</v>
      </c>
      <c r="I78" s="91">
        <f t="shared" si="17"/>
        <v>0</v>
      </c>
      <c r="J78" s="76">
        <v>49.1</v>
      </c>
      <c r="K78" s="92">
        <f t="shared" si="18"/>
        <v>0</v>
      </c>
      <c r="L78" s="38">
        <v>5.15</v>
      </c>
      <c r="M78" s="38">
        <f t="shared" si="19"/>
        <v>0</v>
      </c>
      <c r="N78" s="145"/>
    </row>
    <row r="79" spans="1:14" x14ac:dyDescent="0.2">
      <c r="A79" s="90">
        <v>10071179479208</v>
      </c>
      <c r="B79" s="2" t="s">
        <v>40</v>
      </c>
      <c r="C79" s="3">
        <v>24</v>
      </c>
      <c r="D79" s="4">
        <v>128</v>
      </c>
      <c r="E79" s="78"/>
      <c r="F79" s="78"/>
      <c r="G79" s="91">
        <f t="shared" si="15"/>
        <v>0</v>
      </c>
      <c r="H79" s="91">
        <f t="shared" si="16"/>
        <v>0</v>
      </c>
      <c r="I79" s="91">
        <f t="shared" si="17"/>
        <v>0</v>
      </c>
      <c r="J79" s="76">
        <v>43.63</v>
      </c>
      <c r="K79" s="92">
        <f t="shared" si="18"/>
        <v>0</v>
      </c>
      <c r="L79" s="38">
        <v>4.58</v>
      </c>
      <c r="M79" s="38">
        <f t="shared" si="19"/>
        <v>0</v>
      </c>
      <c r="N79" s="145"/>
    </row>
    <row r="80" spans="1:14" x14ac:dyDescent="0.2">
      <c r="A80" s="90">
        <v>10071179479987</v>
      </c>
      <c r="B80" s="2" t="s">
        <v>70</v>
      </c>
      <c r="C80" s="3">
        <v>27</v>
      </c>
      <c r="D80" s="4">
        <v>144</v>
      </c>
      <c r="E80" s="78"/>
      <c r="F80" s="78"/>
      <c r="G80" s="91">
        <f t="shared" ref="G80:G85" si="23">E80/D80</f>
        <v>0</v>
      </c>
      <c r="H80" s="91">
        <f t="shared" ref="H80:H85" si="24">G80*F80</f>
        <v>0</v>
      </c>
      <c r="I80" s="91">
        <f t="shared" ref="I80:I85" si="25">H80*9</f>
        <v>0</v>
      </c>
      <c r="J80" s="76">
        <v>49.1</v>
      </c>
      <c r="K80" s="92">
        <f t="shared" ref="K80:K85" si="26">I80*J80</f>
        <v>0</v>
      </c>
      <c r="L80" s="38">
        <v>5.15</v>
      </c>
      <c r="M80" s="38">
        <f t="shared" ref="M80:M85" si="27">I80*L80</f>
        <v>0</v>
      </c>
      <c r="N80" s="145"/>
    </row>
    <row r="81" spans="1:14" x14ac:dyDescent="0.2">
      <c r="A81" s="125">
        <v>10071179751663</v>
      </c>
      <c r="B81" s="98" t="s">
        <v>54</v>
      </c>
      <c r="C81" s="3">
        <v>15</v>
      </c>
      <c r="D81" s="4">
        <v>80</v>
      </c>
      <c r="E81" s="126"/>
      <c r="F81" s="126"/>
      <c r="G81" s="91">
        <f t="shared" si="23"/>
        <v>0</v>
      </c>
      <c r="H81" s="91">
        <f t="shared" si="24"/>
        <v>0</v>
      </c>
      <c r="I81" s="91">
        <f t="shared" si="25"/>
        <v>0</v>
      </c>
      <c r="J81" s="76">
        <v>18.75</v>
      </c>
      <c r="K81" s="92">
        <f t="shared" si="26"/>
        <v>0</v>
      </c>
      <c r="L81" s="38">
        <v>1.97</v>
      </c>
      <c r="M81" s="132">
        <f t="shared" si="27"/>
        <v>0</v>
      </c>
      <c r="N81" s="145"/>
    </row>
    <row r="82" spans="1:14" x14ac:dyDescent="0.2">
      <c r="A82" s="90">
        <v>10071179757672</v>
      </c>
      <c r="B82" s="2" t="s">
        <v>55</v>
      </c>
      <c r="C82" s="3">
        <v>15</v>
      </c>
      <c r="D82" s="4">
        <v>80</v>
      </c>
      <c r="E82" s="126"/>
      <c r="F82" s="126"/>
      <c r="G82" s="91">
        <f t="shared" si="23"/>
        <v>0</v>
      </c>
      <c r="H82" s="91">
        <f t="shared" si="24"/>
        <v>0</v>
      </c>
      <c r="I82" s="91">
        <f t="shared" si="25"/>
        <v>0</v>
      </c>
      <c r="J82" s="76">
        <v>18.75</v>
      </c>
      <c r="K82" s="92">
        <f t="shared" si="26"/>
        <v>0</v>
      </c>
      <c r="L82" s="38">
        <v>1.97</v>
      </c>
      <c r="M82" s="132">
        <f t="shared" si="27"/>
        <v>0</v>
      </c>
      <c r="N82" s="145"/>
    </row>
    <row r="83" spans="1:14" x14ac:dyDescent="0.2">
      <c r="A83" s="125">
        <v>10071179776772</v>
      </c>
      <c r="B83" s="98" t="s">
        <v>56</v>
      </c>
      <c r="C83" s="3">
        <v>15</v>
      </c>
      <c r="D83" s="4">
        <v>80</v>
      </c>
      <c r="E83" s="126"/>
      <c r="F83" s="126"/>
      <c r="G83" s="91">
        <f t="shared" si="23"/>
        <v>0</v>
      </c>
      <c r="H83" s="91">
        <f t="shared" si="24"/>
        <v>0</v>
      </c>
      <c r="I83" s="91">
        <f t="shared" si="25"/>
        <v>0</v>
      </c>
      <c r="J83" s="76">
        <v>18.75</v>
      </c>
      <c r="K83" s="92">
        <f t="shared" si="26"/>
        <v>0</v>
      </c>
      <c r="L83" s="38">
        <v>1.97</v>
      </c>
      <c r="M83" s="132">
        <f t="shared" si="27"/>
        <v>0</v>
      </c>
      <c r="N83" s="145"/>
    </row>
    <row r="84" spans="1:14" x14ac:dyDescent="0.2">
      <c r="A84" s="90">
        <v>10071179777663</v>
      </c>
      <c r="B84" s="2" t="s">
        <v>57</v>
      </c>
      <c r="C84" s="3">
        <v>15</v>
      </c>
      <c r="D84" s="4">
        <v>80</v>
      </c>
      <c r="E84" s="126"/>
      <c r="F84" s="126"/>
      <c r="G84" s="91">
        <f t="shared" si="23"/>
        <v>0</v>
      </c>
      <c r="H84" s="91">
        <f t="shared" si="24"/>
        <v>0</v>
      </c>
      <c r="I84" s="91">
        <f t="shared" si="25"/>
        <v>0</v>
      </c>
      <c r="J84" s="76">
        <v>18.75</v>
      </c>
      <c r="K84" s="92">
        <f t="shared" si="26"/>
        <v>0</v>
      </c>
      <c r="L84" s="38">
        <v>1.97</v>
      </c>
      <c r="M84" s="132">
        <f t="shared" si="27"/>
        <v>0</v>
      </c>
      <c r="N84" s="145"/>
    </row>
    <row r="85" spans="1:14" x14ac:dyDescent="0.2">
      <c r="A85" s="125">
        <v>10071179977773</v>
      </c>
      <c r="B85" s="98" t="s">
        <v>58</v>
      </c>
      <c r="C85" s="3">
        <v>15</v>
      </c>
      <c r="D85" s="4">
        <v>80</v>
      </c>
      <c r="E85" s="126"/>
      <c r="F85" s="126"/>
      <c r="G85" s="91">
        <f t="shared" si="23"/>
        <v>0</v>
      </c>
      <c r="H85" s="91">
        <f t="shared" si="24"/>
        <v>0</v>
      </c>
      <c r="I85" s="91">
        <f t="shared" si="25"/>
        <v>0</v>
      </c>
      <c r="J85" s="76">
        <v>18.75</v>
      </c>
      <c r="K85" s="92">
        <f t="shared" si="26"/>
        <v>0</v>
      </c>
      <c r="L85" s="38">
        <v>1.97</v>
      </c>
      <c r="M85" s="132">
        <f t="shared" si="27"/>
        <v>0</v>
      </c>
      <c r="N85" s="145"/>
    </row>
    <row r="86" spans="1:14" ht="16.5" thickBot="1" x14ac:dyDescent="0.3">
      <c r="A86" s="127" t="s">
        <v>45</v>
      </c>
      <c r="B86" s="32"/>
      <c r="C86" s="32"/>
      <c r="D86" s="32"/>
      <c r="E86" s="32"/>
      <c r="F86" s="128"/>
      <c r="G86" s="128"/>
      <c r="H86" s="128"/>
      <c r="I86" s="129"/>
      <c r="J86" s="130"/>
      <c r="K86" s="131">
        <f>SUM(K30:K85)</f>
        <v>0</v>
      </c>
      <c r="L86" s="133"/>
      <c r="M86" s="134">
        <f>SUM(M30:M85)</f>
        <v>0</v>
      </c>
    </row>
    <row r="87" spans="1:14" ht="16.5" thickBot="1" x14ac:dyDescent="0.3">
      <c r="A87" s="8"/>
      <c r="B87" s="102"/>
      <c r="C87" s="102"/>
      <c r="D87" s="102"/>
      <c r="E87" s="102"/>
      <c r="F87" s="148" t="s">
        <v>62</v>
      </c>
      <c r="G87" s="149"/>
      <c r="H87" s="149"/>
      <c r="I87" s="149"/>
      <c r="J87" s="149"/>
      <c r="K87" s="27"/>
      <c r="L87" s="104"/>
      <c r="M87" s="103"/>
    </row>
    <row r="88" spans="1:14" ht="16.5" customHeight="1" thickBot="1" x14ac:dyDescent="0.3">
      <c r="F88" s="24" t="s">
        <v>61</v>
      </c>
      <c r="G88" s="25"/>
      <c r="H88" s="25"/>
      <c r="I88" s="67"/>
      <c r="J88" s="26"/>
      <c r="K88" s="27">
        <f>(K86-K87)/40000</f>
        <v>0</v>
      </c>
      <c r="L88" s="21"/>
      <c r="M88" s="21"/>
    </row>
  </sheetData>
  <autoFilter ref="A29:M88"/>
  <sortState ref="A42:BJ111">
    <sortCondition ref="A42:A111"/>
  </sortState>
  <mergeCells count="5">
    <mergeCell ref="F87:J87"/>
    <mergeCell ref="A1:K1"/>
    <mergeCell ref="A27:K27"/>
    <mergeCell ref="F10:J10"/>
    <mergeCell ref="F24:J24"/>
  </mergeCells>
  <phoneticPr fontId="2" type="noConversion"/>
  <pageMargins left="0" right="0" top="0" bottom="0" header="0" footer="0"/>
  <pageSetup scale="57" orientation="landscape" r:id="rId1"/>
  <headerFooter alignWithMargins="0">
    <oddFooter>&amp;LUpdated by Simplot 11.2.2012&amp;RPage &amp;P of &amp;N</oddFooter>
  </headerFooter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Simplot NOI Calculator</vt:lpstr>
    </vt:vector>
  </TitlesOfParts>
  <Company>J.R. Simplot Company SMS 4.29.04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Simplot School Commodity Calculator</dc:title>
  <dc:creator>Simplot</dc:creator>
  <cp:lastModifiedBy>Starr, Brian</cp:lastModifiedBy>
  <cp:lastPrinted>2012-11-02T20:29:13Z</cp:lastPrinted>
  <dcterms:created xsi:type="dcterms:W3CDTF">2008-01-29T03:19:29Z</dcterms:created>
  <dcterms:modified xsi:type="dcterms:W3CDTF">2017-12-20T00:01:42Z</dcterms:modified>
</cp:coreProperties>
</file>